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-15" windowWidth="9855" windowHeight="7425" tabRatio="732"/>
  </bookViews>
  <sheets>
    <sheet name="2кв2022" sheetId="2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I84" i="22"/>
  <c r="AA84" l="1"/>
  <c r="AH80"/>
  <c r="AH85" s="1"/>
  <c r="Z80"/>
  <c r="Z66"/>
  <c r="AH65" a="1"/>
  <c r="AH65" s="1"/>
  <c r="AH66" s="1"/>
  <c r="Z53"/>
  <c r="AH50" a="1"/>
  <c r="AH50" s="1"/>
  <c r="AH48" a="1"/>
  <c r="AH48" s="1"/>
  <c r="AH41"/>
  <c r="AH22"/>
  <c r="AH28" s="1"/>
  <c r="Z28"/>
  <c r="Z43" s="1"/>
  <c r="AH53" l="1"/>
  <c r="Z68"/>
  <c r="AH87"/>
  <c r="AH43"/>
  <c r="AH68"/>
  <c r="Z85"/>
  <c r="Z87" s="1"/>
</calcChain>
</file>

<file path=xl/sharedStrings.xml><?xml version="1.0" encoding="utf-8"?>
<sst xmlns="http://schemas.openxmlformats.org/spreadsheetml/2006/main" count="187" uniqueCount="160">
  <si>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</si>
  <si>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</si>
  <si>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</si>
  <si>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</si>
  <si>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</si>
  <si>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</si>
  <si>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</si>
  <si>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</si>
  <si>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</si>
  <si>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</si>
  <si>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</si>
  <si>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</si>
  <si>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</si>
  <si>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</si>
  <si>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</si>
  <si>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</si>
  <si>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</si>
  <si>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</si>
  <si>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</si>
  <si>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</si>
  <si>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</si>
  <si>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</si>
  <si>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</si>
  <si>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</si>
  <si>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</si>
  <si>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</si>
  <si>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</si>
  <si>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</si>
  <si>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</si>
  <si>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</si>
  <si>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</si>
  <si>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</si>
  <si>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</si>
  <si>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</si>
  <si>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</si>
  <si>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</si>
  <si>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</si>
  <si>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</si>
  <si>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</si>
  <si>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</si>
  <si>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</si>
  <si>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</si>
  <si>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</si>
  <si>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</si>
  <si>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</si>
  <si>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</si>
  <si>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</si>
  <si>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</si>
  <si>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</si>
  <si>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</si>
  <si>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</si>
  <si>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</si>
  <si>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(                                )</t>
  </si>
  <si>
    <t>(                                     )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</si>
  <si>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</si>
  <si>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</si>
  <si>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</si>
  <si>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</si>
  <si>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</si>
  <si>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</si>
  <si>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</si>
  <si>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</si>
  <si>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</si>
  <si>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</si>
  <si>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</si>
  <si>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</si>
  <si>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</si>
  <si>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</si>
  <si>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</si>
  <si>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</si>
  <si>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</si>
  <si>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</si>
  <si>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</si>
  <si>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</si>
  <si>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</si>
  <si>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</si>
  <si>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</si>
  <si>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</si>
  <si>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</si>
  <si>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</si>
  <si>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</si>
  <si>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</si>
  <si>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</si>
  <si>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</si>
  <si>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</si>
  <si>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</si>
  <si>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</si>
  <si>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</si>
  <si>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</si>
  <si>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</si>
  <si>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</si>
  <si>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</si>
  <si>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</si>
  <si>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</si>
  <si>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</si>
  <si>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</si>
  <si>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</si>
  <si>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</si>
  <si>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</si>
  <si>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</si>
  <si>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</si>
  <si>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</si>
  <si>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</si>
  <si>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</si>
  <si>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</si>
  <si>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</si>
  <si>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</si>
  <si>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</si>
  <si>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</si>
  <si>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</si>
  <si>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</si>
  <si>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</si>
  <si>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</si>
  <si>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</si>
  <si>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</si>
  <si>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</si>
  <si>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</si>
  <si>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</si>
  <si>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</si>
  <si>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</si>
  <si>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</si>
  <si>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</si>
  <si>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</si>
  <si>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</si>
  <si>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</si>
  <si>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</si>
  <si>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</si>
  <si>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</si>
  <si>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</si>
  <si>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</si>
  <si>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</si>
  <si>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</si>
  <si>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</si>
  <si>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</si>
  <si>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</si>
  <si>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</si>
  <si>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</si>
  <si>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</si>
  <si>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</si>
  <si>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</si>
  <si>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</si>
  <si>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</si>
  <si>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</si>
  <si>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</si>
  <si>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</si>
  <si>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</si>
  <si>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</si>
  <si>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</si>
  <si>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</si>
  <si>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</si>
  <si>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</si>
  <si>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</si>
  <si>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</si>
  <si>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02002760</t>
  </si>
  <si>
    <t>2021</t>
  </si>
  <si>
    <t>III. Необоротні активи, утримувані для продажу, та групи вибуття</t>
  </si>
  <si>
    <t xml:space="preserve">                    1. Баланс  Форма № 1-м</t>
  </si>
  <si>
    <t>за  2022 рік</t>
  </si>
  <si>
    <t>на  01.07. 2022 року</t>
  </si>
  <si>
    <t>368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</si>
</sst>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0" fontId="7" fillId="0" borderId="0" xfId="0" applyFont="1" applyProtection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49" fontId="8" fillId="0" borderId="0" xfId="0" applyNumberFormat="1" applyFont="1"/>
    <xf numFmtId="0" fontId="8" fillId="0" borderId="0" xfId="0" applyFont="1" applyProtection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6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2" xfId="0" applyNumberFormat="1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2" fontId="8" fillId="0" borderId="0" xfId="0" applyNumberFormat="1" applyFont="1"/>
    <xf numFmtId="49" fontId="1" fillId="0" borderId="0" xfId="0" applyNumberFormat="1" applyFont="1" applyBorder="1" applyAlignment="1">
      <alignment horizontal="justify" wrapText="1"/>
    </xf>
    <xf numFmtId="49" fontId="2" fillId="0" borderId="1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/>
    <xf numFmtId="164" fontId="1" fillId="0" borderId="6" xfId="0" applyNumberFormat="1" applyFont="1" applyBorder="1"/>
    <xf numFmtId="0" fontId="1" fillId="0" borderId="6" xfId="0" applyNumberFormat="1" applyFont="1" applyBorder="1"/>
    <xf numFmtId="49" fontId="1" fillId="0" borderId="6" xfId="0" applyNumberFormat="1" applyFont="1" applyBorder="1" applyAlignment="1">
      <alignment horizontal="left" wrapText="1" indent="1"/>
    </xf>
    <xf numFmtId="164" fontId="9" fillId="0" borderId="4" xfId="0" applyNumberFormat="1" applyFont="1" applyFill="1" applyBorder="1" applyAlignment="1" applyProtection="1">
      <alignment horizontal="right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/>
    <xf numFmtId="0" fontId="4" fillId="0" borderId="6" xfId="0" applyNumberFormat="1" applyFont="1" applyBorder="1"/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/>
    <xf numFmtId="164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left" wrapText="1" indent="2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№ мемор. ордера</v>
          </cell>
        </row>
        <row r="3">
          <cell r="A3">
            <v>103</v>
          </cell>
          <cell r="AW3">
            <v>0</v>
          </cell>
        </row>
        <row r="4">
          <cell r="A4">
            <v>104</v>
          </cell>
          <cell r="AW4">
            <v>0</v>
          </cell>
        </row>
        <row r="5">
          <cell r="A5">
            <v>105</v>
          </cell>
          <cell r="AW5">
            <v>0</v>
          </cell>
        </row>
        <row r="6">
          <cell r="A6">
            <v>106</v>
          </cell>
          <cell r="AW6">
            <v>0</v>
          </cell>
        </row>
        <row r="7">
          <cell r="A7">
            <v>107</v>
          </cell>
          <cell r="AW7">
            <v>0</v>
          </cell>
        </row>
        <row r="8">
          <cell r="A8">
            <v>131</v>
          </cell>
          <cell r="AW8">
            <v>-9417480.9199999999</v>
          </cell>
        </row>
        <row r="9">
          <cell r="A9">
            <v>132</v>
          </cell>
          <cell r="AW9">
            <v>-836422.87999999989</v>
          </cell>
        </row>
        <row r="10">
          <cell r="A10" t="str">
            <v>201/2</v>
          </cell>
          <cell r="AW10">
            <v>0</v>
          </cell>
        </row>
        <row r="11">
          <cell r="A11" t="str">
            <v>112/01</v>
          </cell>
          <cell r="AW11">
            <v>0</v>
          </cell>
        </row>
        <row r="12">
          <cell r="A12" t="str">
            <v>112/1</v>
          </cell>
          <cell r="AW12">
            <v>0</v>
          </cell>
        </row>
        <row r="13">
          <cell r="A13" t="str">
            <v>112/11</v>
          </cell>
          <cell r="AW13">
            <v>0</v>
          </cell>
        </row>
        <row r="14">
          <cell r="A14" t="str">
            <v>117/01</v>
          </cell>
          <cell r="AW14">
            <v>0</v>
          </cell>
        </row>
        <row r="15">
          <cell r="A15" t="str">
            <v>117/11</v>
          </cell>
          <cell r="AW15">
            <v>0</v>
          </cell>
        </row>
        <row r="16">
          <cell r="A16">
            <v>152</v>
          </cell>
          <cell r="AW16">
            <v>0</v>
          </cell>
        </row>
        <row r="17">
          <cell r="A17" t="str">
            <v>153/0</v>
          </cell>
          <cell r="AW17">
            <v>0</v>
          </cell>
        </row>
        <row r="18">
          <cell r="A18" t="str">
            <v>153/1</v>
          </cell>
          <cell r="AW18">
            <v>0</v>
          </cell>
        </row>
        <row r="19">
          <cell r="A19" t="str">
            <v>201/0</v>
          </cell>
          <cell r="AW19">
            <v>0</v>
          </cell>
        </row>
        <row r="20">
          <cell r="A20" t="str">
            <v>201/01</v>
          </cell>
          <cell r="AW20">
            <v>0</v>
          </cell>
        </row>
        <row r="21">
          <cell r="A21" t="str">
            <v>201/1</v>
          </cell>
          <cell r="AW21">
            <v>0</v>
          </cell>
        </row>
        <row r="22">
          <cell r="A22" t="str">
            <v>201/10</v>
          </cell>
          <cell r="AW22">
            <v>0</v>
          </cell>
        </row>
        <row r="23">
          <cell r="A23" t="str">
            <v>201/11</v>
          </cell>
          <cell r="AW23">
            <v>0</v>
          </cell>
        </row>
        <row r="24">
          <cell r="A24" t="str">
            <v>201/12</v>
          </cell>
          <cell r="AW24">
            <v>0</v>
          </cell>
        </row>
        <row r="25">
          <cell r="A25" t="str">
            <v>201/14</v>
          </cell>
          <cell r="AW25">
            <v>0</v>
          </cell>
        </row>
        <row r="26">
          <cell r="A26" t="str">
            <v>201/15</v>
          </cell>
          <cell r="AW26">
            <v>0</v>
          </cell>
        </row>
        <row r="27">
          <cell r="A27" t="str">
            <v>201/21</v>
          </cell>
          <cell r="AW27">
            <v>0</v>
          </cell>
        </row>
        <row r="28">
          <cell r="A28" t="str">
            <v>201/22</v>
          </cell>
          <cell r="AW28">
            <v>0</v>
          </cell>
        </row>
        <row r="29">
          <cell r="A29" t="str">
            <v>201/23</v>
          </cell>
          <cell r="AW29">
            <v>0</v>
          </cell>
        </row>
        <row r="30">
          <cell r="A30" t="str">
            <v>201/24</v>
          </cell>
          <cell r="AW30">
            <v>0</v>
          </cell>
        </row>
        <row r="31">
          <cell r="A31" t="str">
            <v>201/241</v>
          </cell>
          <cell r="AW31">
            <v>0</v>
          </cell>
        </row>
        <row r="32">
          <cell r="A32" t="str">
            <v>201/25</v>
          </cell>
          <cell r="AW32">
            <v>0</v>
          </cell>
        </row>
        <row r="33">
          <cell r="A33" t="str">
            <v>201/3</v>
          </cell>
          <cell r="AW33">
            <v>0</v>
          </cell>
        </row>
        <row r="34">
          <cell r="A34" t="str">
            <v>201/5</v>
          </cell>
          <cell r="AW34">
            <v>0</v>
          </cell>
        </row>
        <row r="35">
          <cell r="A35" t="str">
            <v>201/6</v>
          </cell>
          <cell r="AW35">
            <v>0</v>
          </cell>
        </row>
        <row r="36">
          <cell r="A36" t="str">
            <v>201/7</v>
          </cell>
          <cell r="AW36">
            <v>0</v>
          </cell>
        </row>
        <row r="37">
          <cell r="A37" t="str">
            <v>201/812</v>
          </cell>
          <cell r="AW37">
            <v>0</v>
          </cell>
        </row>
        <row r="38">
          <cell r="A38" t="str">
            <v>201/242</v>
          </cell>
          <cell r="AW38">
            <v>-7.3896444519050419E-12</v>
          </cell>
        </row>
        <row r="39">
          <cell r="A39" t="str">
            <v>205/0</v>
          </cell>
          <cell r="AW39">
            <v>0</v>
          </cell>
        </row>
        <row r="40">
          <cell r="A40" t="str">
            <v>205/01</v>
          </cell>
          <cell r="AW40">
            <v>0</v>
          </cell>
        </row>
        <row r="41">
          <cell r="A41" t="str">
            <v>205/1</v>
          </cell>
          <cell r="AW41">
            <v>0</v>
          </cell>
        </row>
        <row r="42">
          <cell r="A42" t="str">
            <v>205/11</v>
          </cell>
          <cell r="AW42">
            <v>-4.5474735088646412E-13</v>
          </cell>
        </row>
        <row r="43">
          <cell r="A43" t="str">
            <v>203/0</v>
          </cell>
          <cell r="AW43">
            <v>0</v>
          </cell>
        </row>
        <row r="44">
          <cell r="A44" t="str">
            <v>203/01</v>
          </cell>
          <cell r="AW44">
            <v>0</v>
          </cell>
        </row>
        <row r="45">
          <cell r="A45" t="str">
            <v>207/0</v>
          </cell>
          <cell r="AW45">
            <v>0</v>
          </cell>
        </row>
        <row r="46">
          <cell r="A46" t="str">
            <v>207/01</v>
          </cell>
          <cell r="AW46">
            <v>0</v>
          </cell>
        </row>
        <row r="47">
          <cell r="A47" t="str">
            <v>207/1</v>
          </cell>
          <cell r="AW47">
            <v>0</v>
          </cell>
        </row>
        <row r="48">
          <cell r="A48" t="str">
            <v>207/11</v>
          </cell>
          <cell r="AW48">
            <v>0</v>
          </cell>
        </row>
        <row r="49">
          <cell r="A49">
            <v>204</v>
          </cell>
          <cell r="AW49">
            <v>0</v>
          </cell>
        </row>
        <row r="50">
          <cell r="A50" t="str">
            <v>209/1</v>
          </cell>
          <cell r="AW50">
            <v>0</v>
          </cell>
        </row>
        <row r="51">
          <cell r="A51" t="str">
            <v>209/11</v>
          </cell>
          <cell r="AW51">
            <v>0</v>
          </cell>
        </row>
        <row r="52">
          <cell r="A52" t="str">
            <v>221/0</v>
          </cell>
          <cell r="AW52">
            <v>0</v>
          </cell>
        </row>
        <row r="53">
          <cell r="A53" t="str">
            <v>221/01</v>
          </cell>
          <cell r="AW53">
            <v>0</v>
          </cell>
        </row>
        <row r="54">
          <cell r="A54" t="str">
            <v>221/1</v>
          </cell>
          <cell r="AW54">
            <v>0</v>
          </cell>
        </row>
        <row r="55">
          <cell r="A55" t="str">
            <v>221/11</v>
          </cell>
          <cell r="AW55">
            <v>0</v>
          </cell>
        </row>
        <row r="56">
          <cell r="A56" t="str">
            <v>631/01</v>
          </cell>
          <cell r="AW56">
            <v>-5.8207660913467407E-11</v>
          </cell>
        </row>
        <row r="57">
          <cell r="A57" t="str">
            <v>631/02</v>
          </cell>
          <cell r="AW57">
            <v>0</v>
          </cell>
        </row>
        <row r="58">
          <cell r="A58" t="str">
            <v>311/2</v>
          </cell>
          <cell r="AW58">
            <v>0</v>
          </cell>
        </row>
        <row r="59">
          <cell r="A59" t="str">
            <v>205/02 НСЗУ</v>
          </cell>
          <cell r="AW59">
            <v>0</v>
          </cell>
        </row>
        <row r="60">
          <cell r="A60" t="str">
            <v>221/2</v>
          </cell>
          <cell r="AW60">
            <v>0</v>
          </cell>
        </row>
        <row r="61">
          <cell r="A61">
            <v>378</v>
          </cell>
          <cell r="AW61">
            <v>0</v>
          </cell>
        </row>
        <row r="62">
          <cell r="A62">
            <v>375</v>
          </cell>
          <cell r="AW62">
            <v>0</v>
          </cell>
        </row>
        <row r="63">
          <cell r="A63">
            <v>372</v>
          </cell>
          <cell r="AW63">
            <v>0</v>
          </cell>
        </row>
        <row r="64">
          <cell r="A64" t="str">
            <v>377/0</v>
          </cell>
          <cell r="AW64">
            <v>0</v>
          </cell>
        </row>
        <row r="65">
          <cell r="A65">
            <v>301</v>
          </cell>
          <cell r="AW65">
            <v>-3.637978807091713E-12</v>
          </cell>
        </row>
        <row r="66">
          <cell r="A66">
            <v>331</v>
          </cell>
          <cell r="AW66">
            <v>0</v>
          </cell>
        </row>
        <row r="67">
          <cell r="A67" t="str">
            <v>205/2 НСЗУ</v>
          </cell>
          <cell r="AW67">
            <v>0</v>
          </cell>
        </row>
        <row r="68">
          <cell r="A68">
            <v>903</v>
          </cell>
          <cell r="AW68">
            <v>0</v>
          </cell>
        </row>
        <row r="69">
          <cell r="A69">
            <v>311</v>
          </cell>
          <cell r="AW69">
            <v>-2.3283064365386963E-10</v>
          </cell>
        </row>
        <row r="70">
          <cell r="A70" t="str">
            <v>315/1</v>
          </cell>
          <cell r="AW70">
            <v>0</v>
          </cell>
        </row>
        <row r="71">
          <cell r="A71" t="str">
            <v>377/1</v>
          </cell>
          <cell r="AW71">
            <v>0</v>
          </cell>
        </row>
        <row r="72">
          <cell r="A72" t="str">
            <v>201/17</v>
          </cell>
          <cell r="AW72">
            <v>0</v>
          </cell>
        </row>
        <row r="73">
          <cell r="A73" t="str">
            <v>205/2</v>
          </cell>
          <cell r="AW73">
            <v>0</v>
          </cell>
        </row>
        <row r="74">
          <cell r="A74">
            <v>401</v>
          </cell>
          <cell r="AW74">
            <v>-7500</v>
          </cell>
        </row>
        <row r="75">
          <cell r="A75" t="str">
            <v>483/2</v>
          </cell>
          <cell r="AW75">
            <v>-58221.82</v>
          </cell>
        </row>
        <row r="76">
          <cell r="A76" t="str">
            <v>483/1</v>
          </cell>
          <cell r="AW76">
            <v>-4305</v>
          </cell>
        </row>
        <row r="77">
          <cell r="A77" t="str">
            <v>483/0</v>
          </cell>
          <cell r="AW77">
            <v>-2403284.8000000003</v>
          </cell>
        </row>
        <row r="78">
          <cell r="A78">
            <v>482</v>
          </cell>
          <cell r="AW78">
            <v>-4863</v>
          </cell>
        </row>
        <row r="79">
          <cell r="A79">
            <v>791</v>
          </cell>
          <cell r="AW79">
            <v>0</v>
          </cell>
        </row>
        <row r="80">
          <cell r="A80">
            <v>441</v>
          </cell>
          <cell r="AW80">
            <v>-9797323.4799999986</v>
          </cell>
        </row>
        <row r="81">
          <cell r="A81">
            <v>790</v>
          </cell>
          <cell r="AW81">
            <v>0</v>
          </cell>
        </row>
        <row r="82">
          <cell r="A82">
            <v>685</v>
          </cell>
          <cell r="AW82">
            <v>0</v>
          </cell>
        </row>
        <row r="83">
          <cell r="A83">
            <v>641</v>
          </cell>
          <cell r="AW83">
            <v>-7190.4700000002049</v>
          </cell>
        </row>
        <row r="84">
          <cell r="A84">
            <v>642</v>
          </cell>
          <cell r="AW84">
            <v>-599.19999999993161</v>
          </cell>
        </row>
        <row r="85">
          <cell r="A85">
            <v>651</v>
          </cell>
          <cell r="AW85">
            <v>0</v>
          </cell>
        </row>
        <row r="86">
          <cell r="A86" t="str">
            <v>651А</v>
          </cell>
          <cell r="AW86">
            <v>0</v>
          </cell>
        </row>
        <row r="87">
          <cell r="A87">
            <v>662</v>
          </cell>
          <cell r="AW87">
            <v>0</v>
          </cell>
        </row>
        <row r="88">
          <cell r="A88">
            <v>661</v>
          </cell>
          <cell r="AW88">
            <v>0</v>
          </cell>
        </row>
        <row r="89">
          <cell r="A89" t="str">
            <v>685/2</v>
          </cell>
          <cell r="AW89">
            <v>0</v>
          </cell>
        </row>
        <row r="90">
          <cell r="A90" t="str">
            <v>685/3</v>
          </cell>
          <cell r="AW90">
            <v>0</v>
          </cell>
        </row>
        <row r="91">
          <cell r="A91" t="str">
            <v>484/0</v>
          </cell>
          <cell r="AW91">
            <v>-12253704.920000004</v>
          </cell>
        </row>
        <row r="92">
          <cell r="A92" t="str">
            <v>482/0</v>
          </cell>
          <cell r="AW92">
            <v>-676473.1399999999</v>
          </cell>
        </row>
        <row r="93">
          <cell r="A93">
            <v>442</v>
          </cell>
          <cell r="AW93">
            <v>0</v>
          </cell>
        </row>
        <row r="94">
          <cell r="A94">
            <v>719</v>
          </cell>
          <cell r="AW94">
            <v>0</v>
          </cell>
        </row>
        <row r="95">
          <cell r="A95">
            <v>718</v>
          </cell>
          <cell r="AW95">
            <v>0</v>
          </cell>
        </row>
        <row r="96">
          <cell r="A96" t="str">
            <v>718/0</v>
          </cell>
          <cell r="AW96">
            <v>0</v>
          </cell>
        </row>
        <row r="97">
          <cell r="A97">
            <v>910</v>
          </cell>
          <cell r="AW97">
            <v>0</v>
          </cell>
        </row>
        <row r="98">
          <cell r="A98">
            <v>930</v>
          </cell>
          <cell r="AW98">
            <v>0</v>
          </cell>
        </row>
        <row r="99">
          <cell r="A99">
            <v>940</v>
          </cell>
          <cell r="AW99">
            <v>0</v>
          </cell>
        </row>
        <row r="100">
          <cell r="A100">
            <v>230</v>
          </cell>
          <cell r="AW100">
            <v>0</v>
          </cell>
        </row>
        <row r="101">
          <cell r="A101" t="str">
            <v>920/0</v>
          </cell>
          <cell r="AW101">
            <v>0</v>
          </cell>
        </row>
        <row r="102">
          <cell r="A102" t="str">
            <v>207/2</v>
          </cell>
          <cell r="AW102">
            <v>0</v>
          </cell>
        </row>
        <row r="103">
          <cell r="A103">
            <v>948</v>
          </cell>
          <cell r="AW103">
            <v>0</v>
          </cell>
        </row>
        <row r="104">
          <cell r="A104">
            <v>69</v>
          </cell>
          <cell r="AW104">
            <v>-2063031.06</v>
          </cell>
        </row>
        <row r="105">
          <cell r="A105">
            <v>425</v>
          </cell>
          <cell r="AW105">
            <v>0</v>
          </cell>
        </row>
        <row r="106">
          <cell r="A106" t="str">
            <v>203/11</v>
          </cell>
          <cell r="AW106">
            <v>0</v>
          </cell>
        </row>
        <row r="107">
          <cell r="A107">
            <v>631</v>
          </cell>
          <cell r="AW107">
            <v>0</v>
          </cell>
        </row>
        <row r="108">
          <cell r="A108" t="str">
            <v>377/1</v>
          </cell>
          <cell r="AW108">
            <v>0</v>
          </cell>
        </row>
        <row r="109">
          <cell r="A109" t="str">
            <v>201/20</v>
          </cell>
          <cell r="AW109">
            <v>0</v>
          </cell>
        </row>
        <row r="110">
          <cell r="A110" t="str">
            <v>377/15</v>
          </cell>
          <cell r="AW110">
            <v>0</v>
          </cell>
        </row>
        <row r="111">
          <cell r="A111" t="str">
            <v>201/13</v>
          </cell>
          <cell r="AW111">
            <v>0</v>
          </cell>
        </row>
        <row r="112">
          <cell r="A112" t="str">
            <v>201/16</v>
          </cell>
          <cell r="AW112">
            <v>0</v>
          </cell>
        </row>
        <row r="113">
          <cell r="A113">
            <v>704</v>
          </cell>
          <cell r="AW113">
            <v>0</v>
          </cell>
        </row>
        <row r="114">
          <cell r="A114" t="str">
            <v>201/4</v>
          </cell>
          <cell r="AW114">
            <v>0</v>
          </cell>
        </row>
        <row r="115">
          <cell r="A115" t="str">
            <v>201/8</v>
          </cell>
          <cell r="AW115">
            <v>0</v>
          </cell>
        </row>
        <row r="116">
          <cell r="A116" t="str">
            <v>201/9</v>
          </cell>
          <cell r="AW116">
            <v>0</v>
          </cell>
        </row>
        <row r="117">
          <cell r="A117" t="str">
            <v>377/21</v>
          </cell>
          <cell r="AW117">
            <v>0</v>
          </cell>
        </row>
        <row r="118">
          <cell r="A118" t="str">
            <v>683/22</v>
          </cell>
          <cell r="AW118">
            <v>0</v>
          </cell>
        </row>
        <row r="119">
          <cell r="A119" t="str">
            <v>377/24</v>
          </cell>
          <cell r="AW119">
            <v>0</v>
          </cell>
        </row>
        <row r="120">
          <cell r="A120" t="str">
            <v>377/25</v>
          </cell>
          <cell r="AW120">
            <v>0</v>
          </cell>
        </row>
        <row r="121">
          <cell r="A121" t="str">
            <v>377/241</v>
          </cell>
          <cell r="AW121">
            <v>0</v>
          </cell>
        </row>
        <row r="122">
          <cell r="A122" t="str">
            <v>377/242</v>
          </cell>
          <cell r="AW122">
            <v>0</v>
          </cell>
        </row>
        <row r="123">
          <cell r="A123">
            <v>37714</v>
          </cell>
          <cell r="AW123">
            <v>0</v>
          </cell>
        </row>
        <row r="124">
          <cell r="A124" t="str">
            <v>644/1</v>
          </cell>
          <cell r="AW124">
            <v>0</v>
          </cell>
        </row>
        <row r="125">
          <cell r="A125" t="str">
            <v>641/7</v>
          </cell>
          <cell r="AW125">
            <v>0</v>
          </cell>
        </row>
        <row r="126">
          <cell r="A126" t="str">
            <v>643/1</v>
          </cell>
          <cell r="AW126">
            <v>0</v>
          </cell>
        </row>
        <row r="127">
          <cell r="A127" t="str">
            <v>949/0</v>
          </cell>
          <cell r="AW127">
            <v>0</v>
          </cell>
        </row>
        <row r="128">
          <cell r="A128" t="str">
            <v>311/1</v>
          </cell>
          <cell r="AW128">
            <v>0</v>
          </cell>
        </row>
        <row r="129">
          <cell r="A129" t="str">
            <v>644/2</v>
          </cell>
          <cell r="AW129">
            <v>0</v>
          </cell>
        </row>
        <row r="130">
          <cell r="A130" t="str">
            <v>683/0</v>
          </cell>
          <cell r="AW130">
            <v>0</v>
          </cell>
        </row>
        <row r="131">
          <cell r="A131">
            <v>703</v>
          </cell>
          <cell r="AW131">
            <v>0</v>
          </cell>
        </row>
        <row r="132">
          <cell r="A132">
            <v>424</v>
          </cell>
          <cell r="AW132">
            <v>-3434220.7600000002</v>
          </cell>
        </row>
        <row r="133">
          <cell r="A133">
            <v>745</v>
          </cell>
          <cell r="AW133">
            <v>0</v>
          </cell>
        </row>
        <row r="134">
          <cell r="A134">
            <v>733</v>
          </cell>
          <cell r="AW134">
            <v>0</v>
          </cell>
        </row>
        <row r="135">
          <cell r="A135" t="str">
            <v>112/02</v>
          </cell>
          <cell r="AW135">
            <v>0</v>
          </cell>
        </row>
        <row r="136">
          <cell r="A136">
            <v>663</v>
          </cell>
          <cell r="AW136">
            <v>-32157.339999999771</v>
          </cell>
        </row>
        <row r="137">
          <cell r="A137" t="str">
            <v>153/2</v>
          </cell>
          <cell r="AW137">
            <v>0</v>
          </cell>
        </row>
        <row r="138">
          <cell r="A138">
            <v>733</v>
          </cell>
          <cell r="AW138">
            <v>0</v>
          </cell>
        </row>
        <row r="139">
          <cell r="A139" t="str">
            <v>949/1</v>
          </cell>
          <cell r="AW139">
            <v>0</v>
          </cell>
        </row>
        <row r="140">
          <cell r="A140">
            <v>361</v>
          </cell>
          <cell r="AW140">
            <v>0</v>
          </cell>
        </row>
        <row r="141">
          <cell r="A141" t="str">
            <v>641ПДВ</v>
          </cell>
          <cell r="AW141">
            <v>0</v>
          </cell>
        </row>
        <row r="142">
          <cell r="A142" t="str">
            <v>949/2</v>
          </cell>
          <cell r="AW142">
            <v>0</v>
          </cell>
        </row>
        <row r="143">
          <cell r="A143" t="str">
            <v>703/1</v>
          </cell>
          <cell r="AW143">
            <v>0</v>
          </cell>
        </row>
        <row r="144">
          <cell r="A144" t="str">
            <v>482/1</v>
          </cell>
          <cell r="AW144">
            <v>0</v>
          </cell>
        </row>
        <row r="145">
          <cell r="A145" t="str">
            <v>311/3інт</v>
          </cell>
          <cell r="AW145">
            <v>0</v>
          </cell>
        </row>
        <row r="146">
          <cell r="A146" t="str">
            <v>311/4п.33</v>
          </cell>
          <cell r="AW146">
            <v>0</v>
          </cell>
        </row>
        <row r="147">
          <cell r="A147" t="str">
            <v>361/1</v>
          </cell>
          <cell r="AW147">
            <v>0</v>
          </cell>
        </row>
        <row r="148">
          <cell r="A148" t="str">
            <v>377 я</v>
          </cell>
          <cell r="AW148">
            <v>0</v>
          </cell>
        </row>
        <row r="149">
          <cell r="A149" t="str">
            <v>221/02</v>
          </cell>
          <cell r="AW149">
            <v>0</v>
          </cell>
        </row>
        <row r="150">
          <cell r="A150" t="str">
            <v>207/02</v>
          </cell>
          <cell r="AW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3"/>
  <sheetViews>
    <sheetView tabSelected="1" topLeftCell="A67" workbookViewId="0">
      <selection activeCell="Z80" sqref="Z80:AG80"/>
    </sheetView>
  </sheetViews>
  <sheetFormatPr defaultRowHeight="12.75"/>
  <cols>
    <col min="1" max="3" width="2.28515625" style="19" customWidth="1"/>
    <col min="4" max="4" width="3.140625" style="19" customWidth="1"/>
    <col min="5" max="5" width="2.28515625" style="19" customWidth="1"/>
    <col min="6" max="6" width="2.7109375" style="19" customWidth="1"/>
    <col min="7" max="20" width="2.28515625" style="19" customWidth="1"/>
    <col min="21" max="21" width="1.140625" style="19" customWidth="1"/>
    <col min="22" max="22" width="2.42578125" style="19" customWidth="1"/>
    <col min="23" max="24" width="2.28515625" style="19" customWidth="1"/>
    <col min="25" max="25" width="1.28515625" style="19" customWidth="1"/>
    <col min="26" max="29" width="2.28515625" style="19" customWidth="1"/>
    <col min="30" max="31" width="2.28515625" style="28" customWidth="1"/>
    <col min="32" max="32" width="0.5703125" style="28" customWidth="1"/>
    <col min="33" max="33" width="2.28515625" style="28" customWidth="1"/>
    <col min="34" max="34" width="2.140625" style="28" customWidth="1"/>
    <col min="35" max="35" width="2.5703125" style="28" customWidth="1"/>
    <col min="36" max="36" width="2.85546875" style="28" customWidth="1"/>
    <col min="37" max="37" width="2.28515625" style="28" hidden="1" customWidth="1"/>
    <col min="38" max="38" width="2.7109375" style="28" customWidth="1"/>
    <col min="39" max="39" width="3.7109375" style="28" customWidth="1"/>
    <col min="40" max="40" width="2.5703125" style="28" customWidth="1"/>
    <col min="41" max="41" width="9.140625" style="28"/>
    <col min="42" max="42" width="13.28515625" style="28" customWidth="1"/>
    <col min="43" max="16384" width="9.140625" style="28"/>
  </cols>
  <sheetData>
    <row r="1" spans="1:40">
      <c r="W1" s="46" t="s">
        <v>133</v>
      </c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3" spans="1:40" ht="15.7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.75">
      <c r="A4" s="47" t="s">
        <v>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.75">
      <c r="A5" s="18"/>
      <c r="B5" s="18"/>
      <c r="C5" s="18"/>
      <c r="D5" s="18"/>
      <c r="E5" s="27"/>
      <c r="G5" s="18"/>
      <c r="H5" s="18"/>
      <c r="L5" s="1"/>
      <c r="AA5" s="27"/>
      <c r="AB5" s="27"/>
      <c r="AC5" s="27"/>
      <c r="AD5" s="27"/>
      <c r="AE5" s="27"/>
      <c r="AF5" s="27"/>
      <c r="AG5" s="27"/>
      <c r="AI5" s="48" t="s">
        <v>1</v>
      </c>
      <c r="AJ5" s="48"/>
      <c r="AK5" s="48"/>
      <c r="AL5" s="48"/>
      <c r="AM5" s="48"/>
      <c r="AN5" s="48"/>
    </row>
    <row r="6" spans="1:40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9"/>
      <c r="AI6" s="50" t="s">
        <v>154</v>
      </c>
      <c r="AJ6" s="51"/>
      <c r="AK6" s="52"/>
      <c r="AL6" s="25" t="s">
        <v>43</v>
      </c>
      <c r="AM6" s="53" t="s">
        <v>43</v>
      </c>
      <c r="AN6" s="53"/>
    </row>
    <row r="7" spans="1:40" ht="33" customHeight="1">
      <c r="A7" s="39" t="s">
        <v>3</v>
      </c>
      <c r="B7" s="39"/>
      <c r="C7" s="39"/>
      <c r="D7" s="39"/>
      <c r="E7" s="39"/>
      <c r="F7" s="39"/>
      <c r="G7" s="40" t="s">
        <v>144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26"/>
      <c r="AB7" s="41" t="s">
        <v>4</v>
      </c>
      <c r="AC7" s="41"/>
      <c r="AD7" s="41"/>
      <c r="AE7" s="41"/>
      <c r="AF7" s="41"/>
      <c r="AG7" s="41"/>
      <c r="AI7" s="42" t="s">
        <v>153</v>
      </c>
      <c r="AJ7" s="42"/>
      <c r="AK7" s="42"/>
      <c r="AL7" s="42"/>
      <c r="AM7" s="42"/>
      <c r="AN7" s="42"/>
    </row>
    <row r="8" spans="1:40" ht="29.25" customHeight="1">
      <c r="A8" s="39" t="s">
        <v>5</v>
      </c>
      <c r="B8" s="39"/>
      <c r="C8" s="39"/>
      <c r="D8" s="39"/>
      <c r="E8" s="40" t="s">
        <v>145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27"/>
      <c r="AB8" s="41" t="s">
        <v>6</v>
      </c>
      <c r="AC8" s="41"/>
      <c r="AD8" s="41"/>
      <c r="AE8" s="41"/>
      <c r="AF8" s="41"/>
      <c r="AG8" s="41"/>
      <c r="AI8" s="43" t="s">
        <v>148</v>
      </c>
      <c r="AJ8" s="44"/>
      <c r="AK8" s="44"/>
      <c r="AL8" s="44"/>
      <c r="AM8" s="44"/>
      <c r="AN8" s="45"/>
    </row>
    <row r="9" spans="1:40" ht="15.75">
      <c r="A9" s="59" t="s">
        <v>42</v>
      </c>
      <c r="B9" s="59"/>
      <c r="C9" s="59"/>
      <c r="D9" s="59"/>
      <c r="E9" s="59"/>
      <c r="F9" s="59"/>
      <c r="G9" s="59"/>
      <c r="H9" s="59"/>
      <c r="I9" s="59"/>
      <c r="J9" s="54" t="s">
        <v>146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18"/>
      <c r="AB9" s="60" t="s">
        <v>7</v>
      </c>
      <c r="AC9" s="60"/>
      <c r="AD9" s="60"/>
      <c r="AE9" s="60"/>
      <c r="AF9" s="60"/>
      <c r="AG9" s="60"/>
      <c r="AI9" s="43" t="s">
        <v>149</v>
      </c>
      <c r="AJ9" s="44"/>
      <c r="AK9" s="44"/>
      <c r="AL9" s="44"/>
      <c r="AM9" s="44"/>
      <c r="AN9" s="45"/>
    </row>
    <row r="10" spans="1:40" ht="29.25" customHeight="1">
      <c r="A10" s="39" t="s">
        <v>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54" t="s">
        <v>147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26"/>
      <c r="AB10" s="41" t="s">
        <v>9</v>
      </c>
      <c r="AC10" s="41"/>
      <c r="AD10" s="41"/>
      <c r="AE10" s="41"/>
      <c r="AF10" s="41"/>
      <c r="AG10" s="41"/>
      <c r="AI10" s="43" t="s">
        <v>150</v>
      </c>
      <c r="AJ10" s="44"/>
      <c r="AK10" s="44"/>
      <c r="AL10" s="44"/>
      <c r="AM10" s="44"/>
      <c r="AN10" s="45"/>
    </row>
    <row r="11" spans="1:40" ht="15.75">
      <c r="A11" s="39" t="s">
        <v>132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54" t="s">
        <v>159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26"/>
      <c r="AC11" s="20"/>
      <c r="AD11" s="20"/>
      <c r="AE11" s="20"/>
      <c r="AF11" s="20"/>
    </row>
    <row r="12" spans="1:40">
      <c r="A12" s="39" t="s">
        <v>131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26"/>
      <c r="AC12" s="2"/>
      <c r="AD12" s="2"/>
      <c r="AE12" s="19"/>
      <c r="AF12" s="19"/>
    </row>
    <row r="13" spans="1:40">
      <c r="A13" s="41" t="s">
        <v>56</v>
      </c>
      <c r="B13" s="41"/>
      <c r="C13" s="41"/>
      <c r="D13" s="41"/>
      <c r="E13" s="41"/>
      <c r="F13" s="41"/>
      <c r="AD13" s="19"/>
      <c r="AE13" s="19"/>
      <c r="AF13" s="19"/>
    </row>
    <row r="14" spans="1:40" ht="15.75">
      <c r="C14" s="2"/>
      <c r="D14" s="2"/>
      <c r="E14" s="2"/>
      <c r="F14" s="2"/>
      <c r="L14" s="1"/>
    </row>
    <row r="15" spans="1:40">
      <c r="I15" s="17" t="s">
        <v>156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8" t="s">
        <v>45</v>
      </c>
      <c r="AA15" s="48"/>
      <c r="AB15" s="48"/>
      <c r="AC15" s="48"/>
      <c r="AD15" s="48"/>
      <c r="AE15" s="48"/>
      <c r="AF15" s="48"/>
      <c r="AG15" s="55"/>
      <c r="AH15" s="56">
        <v>1801006</v>
      </c>
      <c r="AI15" s="57"/>
      <c r="AJ15" s="57"/>
      <c r="AK15" s="57"/>
      <c r="AL15" s="57"/>
      <c r="AM15" s="57"/>
      <c r="AN15" s="58"/>
    </row>
    <row r="16" spans="1:40">
      <c r="A16" s="61" t="s">
        <v>158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2" ht="15.75">
      <c r="G17" s="3"/>
      <c r="H17" s="3"/>
      <c r="L17" s="1"/>
    </row>
    <row r="18" spans="1:42">
      <c r="A18" s="62" t="s">
        <v>11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 t="s">
        <v>96</v>
      </c>
      <c r="W18" s="63"/>
      <c r="X18" s="63"/>
      <c r="Y18" s="63"/>
      <c r="Z18" s="62" t="s">
        <v>12</v>
      </c>
      <c r="AA18" s="62"/>
      <c r="AB18" s="62"/>
      <c r="AC18" s="62"/>
      <c r="AD18" s="62"/>
      <c r="AE18" s="62"/>
      <c r="AF18" s="62"/>
      <c r="AG18" s="62"/>
      <c r="AH18" s="62" t="s">
        <v>44</v>
      </c>
      <c r="AI18" s="62"/>
      <c r="AJ18" s="62"/>
      <c r="AK18" s="62"/>
      <c r="AL18" s="62"/>
      <c r="AM18" s="62"/>
      <c r="AN18" s="62"/>
    </row>
    <row r="19" spans="1:42">
      <c r="A19" s="64">
        <v>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 t="s">
        <v>50</v>
      </c>
      <c r="W19" s="64"/>
      <c r="X19" s="64"/>
      <c r="Y19" s="64"/>
      <c r="Z19" s="53">
        <v>3</v>
      </c>
      <c r="AA19" s="53"/>
      <c r="AB19" s="53"/>
      <c r="AC19" s="53"/>
      <c r="AD19" s="53"/>
      <c r="AE19" s="53"/>
      <c r="AF19" s="53"/>
      <c r="AG19" s="53"/>
      <c r="AH19" s="53">
        <v>4</v>
      </c>
      <c r="AI19" s="53"/>
      <c r="AJ19" s="53"/>
      <c r="AK19" s="53"/>
      <c r="AL19" s="53"/>
      <c r="AM19" s="53"/>
      <c r="AN19" s="53"/>
    </row>
    <row r="20" spans="1:42">
      <c r="A20" s="73" t="s">
        <v>13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62"/>
      <c r="W20" s="62"/>
      <c r="X20" s="62"/>
      <c r="Y20" s="62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</row>
    <row r="21" spans="1:42">
      <c r="A21" s="65" t="s">
        <v>55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2" t="s">
        <v>61</v>
      </c>
      <c r="W21" s="62"/>
      <c r="X21" s="62"/>
      <c r="Y21" s="62"/>
      <c r="Z21" s="75">
        <v>41.1</v>
      </c>
      <c r="AA21" s="75">
        <v>127.2</v>
      </c>
      <c r="AB21" s="75">
        <v>127.2</v>
      </c>
      <c r="AC21" s="75">
        <v>127.2</v>
      </c>
      <c r="AD21" s="75">
        <v>127.2</v>
      </c>
      <c r="AE21" s="75">
        <v>127.2</v>
      </c>
      <c r="AF21" s="75">
        <v>127.2</v>
      </c>
      <c r="AG21" s="75">
        <v>127.2</v>
      </c>
      <c r="AH21" s="76">
        <v>9.6</v>
      </c>
      <c r="AI21" s="77"/>
      <c r="AJ21" s="77"/>
      <c r="AK21" s="77"/>
      <c r="AL21" s="77"/>
      <c r="AM21" s="77"/>
      <c r="AN21" s="78"/>
      <c r="AP21" s="15"/>
    </row>
    <row r="22" spans="1:42">
      <c r="A22" s="65" t="s">
        <v>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2" t="s">
        <v>62</v>
      </c>
      <c r="W22" s="62"/>
      <c r="X22" s="62"/>
      <c r="Y22" s="62"/>
      <c r="Z22" s="66">
        <v>17207.899999999998</v>
      </c>
      <c r="AA22" s="66"/>
      <c r="AB22" s="66"/>
      <c r="AC22" s="66"/>
      <c r="AD22" s="66"/>
      <c r="AE22" s="66"/>
      <c r="AF22" s="66"/>
      <c r="AG22" s="66"/>
      <c r="AH22" s="67">
        <f>AH23+AH24</f>
        <v>17052.3</v>
      </c>
      <c r="AI22" s="68"/>
      <c r="AJ22" s="68"/>
      <c r="AK22" s="68"/>
      <c r="AL22" s="68"/>
      <c r="AM22" s="68"/>
      <c r="AN22" s="68"/>
    </row>
    <row r="23" spans="1:42">
      <c r="A23" s="69" t="s">
        <v>15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2" t="s">
        <v>63</v>
      </c>
      <c r="W23" s="62"/>
      <c r="X23" s="62"/>
      <c r="Y23" s="62"/>
      <c r="Z23" s="66">
        <v>40243.599999999999</v>
      </c>
      <c r="AA23" s="66">
        <v>14034.5</v>
      </c>
      <c r="AB23" s="66">
        <v>14034.5</v>
      </c>
      <c r="AC23" s="66">
        <v>14034.5</v>
      </c>
      <c r="AD23" s="66">
        <v>14034.5</v>
      </c>
      <c r="AE23" s="66">
        <v>14034.5</v>
      </c>
      <c r="AF23" s="66">
        <v>14034.5</v>
      </c>
      <c r="AG23" s="66">
        <v>14034.5</v>
      </c>
      <c r="AH23" s="70">
        <v>40584.1</v>
      </c>
      <c r="AI23" s="71"/>
      <c r="AJ23" s="71"/>
      <c r="AK23" s="71"/>
      <c r="AL23" s="71"/>
      <c r="AM23" s="71"/>
      <c r="AN23" s="72"/>
      <c r="AP23" s="38"/>
    </row>
    <row r="24" spans="1:42">
      <c r="A24" s="69" t="s">
        <v>136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2" t="s">
        <v>64</v>
      </c>
      <c r="W24" s="62"/>
      <c r="X24" s="62"/>
      <c r="Y24" s="62"/>
      <c r="Z24" s="75">
        <v>-23035.7</v>
      </c>
      <c r="AA24" s="75"/>
      <c r="AB24" s="75"/>
      <c r="AC24" s="75"/>
      <c r="AD24" s="75"/>
      <c r="AE24" s="75"/>
      <c r="AF24" s="75"/>
      <c r="AG24" s="75"/>
      <c r="AH24" s="70">
        <v>-23531.8</v>
      </c>
      <c r="AI24" s="71"/>
      <c r="AJ24" s="71"/>
      <c r="AK24" s="71"/>
      <c r="AL24" s="71"/>
      <c r="AM24" s="71"/>
      <c r="AN24" s="72"/>
      <c r="AP24" s="16"/>
    </row>
    <row r="25" spans="1:42">
      <c r="A25" s="65" t="s">
        <v>57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2" t="s">
        <v>65</v>
      </c>
      <c r="W25" s="62"/>
      <c r="X25" s="62"/>
      <c r="Y25" s="62"/>
      <c r="Z25" s="66"/>
      <c r="AA25" s="66"/>
      <c r="AB25" s="66"/>
      <c r="AC25" s="66"/>
      <c r="AD25" s="66"/>
      <c r="AE25" s="66"/>
      <c r="AF25" s="66"/>
      <c r="AG25" s="66"/>
      <c r="AH25" s="68"/>
      <c r="AI25" s="68"/>
      <c r="AJ25" s="68"/>
      <c r="AK25" s="68"/>
      <c r="AL25" s="68"/>
      <c r="AM25" s="68"/>
      <c r="AN25" s="68"/>
    </row>
    <row r="26" spans="1:42">
      <c r="A26" s="65" t="s">
        <v>16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2" t="s">
        <v>66</v>
      </c>
      <c r="W26" s="62"/>
      <c r="X26" s="62"/>
      <c r="Y26" s="62"/>
      <c r="Z26" s="66"/>
      <c r="AA26" s="66"/>
      <c r="AB26" s="66"/>
      <c r="AC26" s="66"/>
      <c r="AD26" s="66"/>
      <c r="AE26" s="66"/>
      <c r="AF26" s="66"/>
      <c r="AG26" s="66"/>
      <c r="AH26" s="68"/>
      <c r="AI26" s="68"/>
      <c r="AJ26" s="68"/>
      <c r="AK26" s="68"/>
      <c r="AL26" s="68"/>
      <c r="AM26" s="68"/>
      <c r="AN26" s="68"/>
    </row>
    <row r="27" spans="1:42">
      <c r="A27" s="65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2" t="s">
        <v>67</v>
      </c>
      <c r="W27" s="62"/>
      <c r="X27" s="62"/>
      <c r="Y27" s="62"/>
      <c r="Z27" s="66"/>
      <c r="AA27" s="66"/>
      <c r="AB27" s="66"/>
      <c r="AC27" s="66"/>
      <c r="AD27" s="66"/>
      <c r="AE27" s="66"/>
      <c r="AF27" s="66"/>
      <c r="AG27" s="66"/>
      <c r="AH27" s="68"/>
      <c r="AI27" s="68"/>
      <c r="AJ27" s="68"/>
      <c r="AK27" s="68"/>
      <c r="AL27" s="68"/>
      <c r="AM27" s="68"/>
      <c r="AN27" s="68"/>
    </row>
    <row r="28" spans="1:42">
      <c r="A28" s="79" t="s">
        <v>18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 t="s">
        <v>68</v>
      </c>
      <c r="W28" s="80"/>
      <c r="X28" s="80"/>
      <c r="Y28" s="80"/>
      <c r="Z28" s="81">
        <f>Z22+Z25+Z26+Z27+Z21</f>
        <v>17248.999999999996</v>
      </c>
      <c r="AA28" s="81"/>
      <c r="AB28" s="81"/>
      <c r="AC28" s="81"/>
      <c r="AD28" s="81"/>
      <c r="AE28" s="81"/>
      <c r="AF28" s="81"/>
      <c r="AG28" s="81"/>
      <c r="AH28" s="81">
        <f>AH22+AH25+AH26+AH27+AH21</f>
        <v>17061.899999999998</v>
      </c>
      <c r="AI28" s="82"/>
      <c r="AJ28" s="82"/>
      <c r="AK28" s="82"/>
      <c r="AL28" s="82"/>
      <c r="AM28" s="82"/>
      <c r="AN28" s="82"/>
    </row>
    <row r="29" spans="1:42">
      <c r="A29" s="73" t="s">
        <v>19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62"/>
      <c r="W29" s="62"/>
      <c r="X29" s="62"/>
      <c r="Y29" s="62"/>
      <c r="Z29" s="66"/>
      <c r="AA29" s="66"/>
      <c r="AB29" s="66"/>
      <c r="AC29" s="66"/>
      <c r="AD29" s="66"/>
      <c r="AE29" s="66"/>
      <c r="AF29" s="66"/>
      <c r="AG29" s="66"/>
      <c r="AH29" s="68"/>
      <c r="AI29" s="68"/>
      <c r="AJ29" s="68"/>
      <c r="AK29" s="68"/>
      <c r="AL29" s="68"/>
      <c r="AM29" s="68"/>
      <c r="AN29" s="68"/>
    </row>
    <row r="30" spans="1:42">
      <c r="A30" s="65" t="s">
        <v>58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2" t="s">
        <v>69</v>
      </c>
      <c r="W30" s="62"/>
      <c r="X30" s="62"/>
      <c r="Y30" s="62"/>
      <c r="Z30" s="75">
        <v>30416</v>
      </c>
      <c r="AA30" s="75"/>
      <c r="AB30" s="75"/>
      <c r="AC30" s="75"/>
      <c r="AD30" s="75"/>
      <c r="AE30" s="75"/>
      <c r="AF30" s="75"/>
      <c r="AG30" s="75"/>
      <c r="AH30" s="76">
        <v>41842.6</v>
      </c>
      <c r="AI30" s="77"/>
      <c r="AJ30" s="77"/>
      <c r="AK30" s="77"/>
      <c r="AL30" s="77"/>
      <c r="AM30" s="77"/>
      <c r="AN30" s="78"/>
      <c r="AP30" s="16"/>
    </row>
    <row r="31" spans="1:42">
      <c r="A31" s="69" t="s">
        <v>135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2" t="s">
        <v>70</v>
      </c>
      <c r="W31" s="62"/>
      <c r="X31" s="62"/>
      <c r="Y31" s="62"/>
      <c r="Z31" s="75"/>
      <c r="AA31" s="75"/>
      <c r="AB31" s="75"/>
      <c r="AC31" s="75"/>
      <c r="AD31" s="75"/>
      <c r="AE31" s="75"/>
      <c r="AF31" s="75"/>
      <c r="AG31" s="75"/>
      <c r="AH31" s="68"/>
      <c r="AI31" s="68"/>
      <c r="AJ31" s="68"/>
      <c r="AK31" s="68"/>
      <c r="AL31" s="68"/>
      <c r="AM31" s="68"/>
      <c r="AN31" s="68"/>
    </row>
    <row r="32" spans="1:42">
      <c r="A32" s="65" t="s">
        <v>20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2" t="s">
        <v>71</v>
      </c>
      <c r="W32" s="62"/>
      <c r="X32" s="62"/>
      <c r="Y32" s="62"/>
      <c r="Z32" s="75"/>
      <c r="AA32" s="75"/>
      <c r="AB32" s="75"/>
      <c r="AC32" s="75"/>
      <c r="AD32" s="75"/>
      <c r="AE32" s="75"/>
      <c r="AF32" s="75"/>
      <c r="AG32" s="75"/>
      <c r="AH32" s="68"/>
      <c r="AI32" s="68"/>
      <c r="AJ32" s="68"/>
      <c r="AK32" s="68"/>
      <c r="AL32" s="68"/>
      <c r="AM32" s="68"/>
      <c r="AN32" s="68"/>
    </row>
    <row r="33" spans="1:42" ht="15" customHeight="1">
      <c r="A33" s="65" t="s">
        <v>59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2" t="s">
        <v>72</v>
      </c>
      <c r="W33" s="62"/>
      <c r="X33" s="62"/>
      <c r="Y33" s="62"/>
      <c r="Z33" s="83"/>
      <c r="AA33" s="84"/>
      <c r="AB33" s="84"/>
      <c r="AC33" s="84"/>
      <c r="AD33" s="84"/>
      <c r="AE33" s="84"/>
      <c r="AF33" s="84"/>
      <c r="AG33" s="85"/>
      <c r="AH33" s="76">
        <v>27.8</v>
      </c>
      <c r="AI33" s="77"/>
      <c r="AJ33" s="77"/>
      <c r="AK33" s="77"/>
      <c r="AL33" s="77"/>
      <c r="AM33" s="77"/>
      <c r="AN33" s="78"/>
      <c r="AP33" s="15"/>
    </row>
    <row r="34" spans="1:42" ht="26.25" customHeight="1">
      <c r="A34" s="65" t="s">
        <v>21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2" t="s">
        <v>73</v>
      </c>
      <c r="W34" s="62"/>
      <c r="X34" s="62"/>
      <c r="Y34" s="62"/>
      <c r="Z34" s="75">
        <v>6.6</v>
      </c>
      <c r="AA34" s="75"/>
      <c r="AB34" s="75"/>
      <c r="AC34" s="75"/>
      <c r="AD34" s="75"/>
      <c r="AE34" s="75"/>
      <c r="AF34" s="75"/>
      <c r="AG34" s="75"/>
      <c r="AH34" s="76">
        <v>205.7</v>
      </c>
      <c r="AI34" s="77"/>
      <c r="AJ34" s="77"/>
      <c r="AK34" s="77"/>
      <c r="AL34" s="77"/>
      <c r="AM34" s="77"/>
      <c r="AN34" s="78"/>
      <c r="AP34" s="15"/>
    </row>
    <row r="35" spans="1:42" ht="15" customHeight="1">
      <c r="A35" s="69" t="s">
        <v>90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2" t="s">
        <v>74</v>
      </c>
      <c r="W35" s="62"/>
      <c r="X35" s="62"/>
      <c r="Y35" s="62"/>
      <c r="Z35" s="75"/>
      <c r="AA35" s="75"/>
      <c r="AB35" s="75"/>
      <c r="AC35" s="75"/>
      <c r="AD35" s="75"/>
      <c r="AE35" s="75"/>
      <c r="AF35" s="75"/>
      <c r="AG35" s="75"/>
      <c r="AH35" s="68"/>
      <c r="AI35" s="68"/>
      <c r="AJ35" s="68"/>
      <c r="AK35" s="68"/>
      <c r="AL35" s="68"/>
      <c r="AM35" s="68"/>
      <c r="AN35" s="68"/>
    </row>
    <row r="36" spans="1:42" ht="15" customHeight="1">
      <c r="A36" s="65" t="s">
        <v>22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2" t="s">
        <v>75</v>
      </c>
      <c r="W36" s="62"/>
      <c r="X36" s="62"/>
      <c r="Y36" s="62"/>
      <c r="Z36" s="75">
        <v>156.19999999999999</v>
      </c>
      <c r="AA36" s="75"/>
      <c r="AB36" s="75"/>
      <c r="AC36" s="75"/>
      <c r="AD36" s="75"/>
      <c r="AE36" s="75"/>
      <c r="AF36" s="75"/>
      <c r="AG36" s="75"/>
      <c r="AH36" s="76">
        <v>2.9</v>
      </c>
      <c r="AI36" s="77"/>
      <c r="AJ36" s="77"/>
      <c r="AK36" s="77"/>
      <c r="AL36" s="77"/>
      <c r="AM36" s="77"/>
      <c r="AN36" s="78"/>
      <c r="AP36" s="15"/>
    </row>
    <row r="37" spans="1:42" ht="15" customHeight="1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2" t="s">
        <v>76</v>
      </c>
      <c r="W37" s="62"/>
      <c r="X37" s="62"/>
      <c r="Y37" s="62"/>
      <c r="Z37" s="75"/>
      <c r="AA37" s="75"/>
      <c r="AB37" s="75"/>
      <c r="AC37" s="75"/>
      <c r="AD37" s="75"/>
      <c r="AE37" s="75"/>
      <c r="AF37" s="75"/>
      <c r="AG37" s="75"/>
      <c r="AH37" s="86"/>
      <c r="AI37" s="87"/>
      <c r="AJ37" s="87"/>
      <c r="AK37" s="87"/>
      <c r="AL37" s="87"/>
      <c r="AM37" s="87"/>
      <c r="AN37" s="88"/>
      <c r="AP37" s="15"/>
    </row>
    <row r="38" spans="1:42" ht="15" customHeight="1">
      <c r="A38" s="65" t="s">
        <v>134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2" t="s">
        <v>77</v>
      </c>
      <c r="W38" s="62"/>
      <c r="X38" s="62"/>
      <c r="Y38" s="62"/>
      <c r="Z38" s="75">
        <v>12608.6</v>
      </c>
      <c r="AA38" s="75"/>
      <c r="AB38" s="75"/>
      <c r="AC38" s="75"/>
      <c r="AD38" s="75"/>
      <c r="AE38" s="75"/>
      <c r="AF38" s="75"/>
      <c r="AG38" s="75"/>
      <c r="AH38" s="76">
        <v>18238</v>
      </c>
      <c r="AI38" s="77"/>
      <c r="AJ38" s="77"/>
      <c r="AK38" s="77"/>
      <c r="AL38" s="77"/>
      <c r="AM38" s="77"/>
      <c r="AN38" s="78"/>
      <c r="AP38" s="16"/>
    </row>
    <row r="39" spans="1:42" ht="15" customHeight="1">
      <c r="A39" s="65" t="s">
        <v>60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2" t="s">
        <v>78</v>
      </c>
      <c r="W39" s="62"/>
      <c r="X39" s="62"/>
      <c r="Y39" s="62"/>
      <c r="Z39" s="67"/>
      <c r="AA39" s="67"/>
      <c r="AB39" s="67"/>
      <c r="AC39" s="67"/>
      <c r="AD39" s="67"/>
      <c r="AE39" s="67"/>
      <c r="AF39" s="67"/>
      <c r="AG39" s="67"/>
      <c r="AH39" s="76"/>
      <c r="AI39" s="77"/>
      <c r="AJ39" s="77"/>
      <c r="AK39" s="77"/>
      <c r="AL39" s="77"/>
      <c r="AM39" s="77"/>
      <c r="AN39" s="78"/>
      <c r="AP39" s="15"/>
    </row>
    <row r="40" spans="1:42" ht="15" customHeight="1">
      <c r="A40" s="65" t="s">
        <v>24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2" t="s">
        <v>79</v>
      </c>
      <c r="W40" s="62"/>
      <c r="X40" s="62"/>
      <c r="Y40" s="62"/>
      <c r="Z40" s="67">
        <v>8.4</v>
      </c>
      <c r="AA40" s="67"/>
      <c r="AB40" s="67"/>
      <c r="AC40" s="67"/>
      <c r="AD40" s="67"/>
      <c r="AE40" s="67"/>
      <c r="AF40" s="67"/>
      <c r="AG40" s="67"/>
      <c r="AH40" s="76">
        <v>10.9</v>
      </c>
      <c r="AI40" s="77"/>
      <c r="AJ40" s="77"/>
      <c r="AK40" s="77"/>
      <c r="AL40" s="77"/>
      <c r="AM40" s="77"/>
      <c r="AN40" s="78"/>
      <c r="AP40" s="15"/>
    </row>
    <row r="41" spans="1:42" ht="19.5" customHeight="1">
      <c r="A41" s="79" t="s">
        <v>25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 t="s">
        <v>80</v>
      </c>
      <c r="W41" s="80"/>
      <c r="X41" s="80"/>
      <c r="Y41" s="80"/>
      <c r="Z41" s="90">
        <v>43195.8</v>
      </c>
      <c r="AA41" s="90"/>
      <c r="AB41" s="90"/>
      <c r="AC41" s="90"/>
      <c r="AD41" s="90"/>
      <c r="AE41" s="90"/>
      <c r="AF41" s="90"/>
      <c r="AG41" s="90"/>
      <c r="AH41" s="81">
        <f>SUM(AH30,AH32:AN34,AH36:AN40)</f>
        <v>60327.9</v>
      </c>
      <c r="AI41" s="81"/>
      <c r="AJ41" s="81"/>
      <c r="AK41" s="81"/>
      <c r="AL41" s="81"/>
      <c r="AM41" s="81"/>
      <c r="AN41" s="81"/>
    </row>
    <row r="42" spans="1:42" ht="24.75" customHeight="1">
      <c r="A42" s="73" t="s">
        <v>155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80" t="s">
        <v>81</v>
      </c>
      <c r="W42" s="80"/>
      <c r="X42" s="80"/>
      <c r="Y42" s="80"/>
      <c r="Z42" s="66"/>
      <c r="AA42" s="66"/>
      <c r="AB42" s="66"/>
      <c r="AC42" s="66"/>
      <c r="AD42" s="66"/>
      <c r="AE42" s="66"/>
      <c r="AF42" s="66"/>
      <c r="AG42" s="66"/>
      <c r="AH42" s="68"/>
      <c r="AI42" s="68"/>
      <c r="AJ42" s="68"/>
      <c r="AK42" s="68"/>
      <c r="AL42" s="68"/>
      <c r="AM42" s="68"/>
      <c r="AN42" s="68"/>
    </row>
    <row r="43" spans="1:42" ht="14.25" customHeight="1">
      <c r="A43" s="89" t="s">
        <v>26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0" t="s">
        <v>82</v>
      </c>
      <c r="W43" s="80"/>
      <c r="X43" s="80"/>
      <c r="Y43" s="80"/>
      <c r="Z43" s="81">
        <f>Z28+Z41+Z42</f>
        <v>60444.800000000003</v>
      </c>
      <c r="AA43" s="81"/>
      <c r="AB43" s="81"/>
      <c r="AC43" s="81"/>
      <c r="AD43" s="81"/>
      <c r="AE43" s="81"/>
      <c r="AF43" s="81"/>
      <c r="AG43" s="81"/>
      <c r="AH43" s="81">
        <f>AH28+AH41+AH42</f>
        <v>77389.8</v>
      </c>
      <c r="AI43" s="82"/>
      <c r="AJ43" s="82"/>
      <c r="AK43" s="82"/>
      <c r="AL43" s="82"/>
      <c r="AM43" s="82"/>
      <c r="AN43" s="82"/>
      <c r="AP43" s="12"/>
    </row>
    <row r="44" spans="1:42" ht="4.5" hidden="1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2"/>
      <c r="W44" s="32"/>
      <c r="X44" s="32"/>
      <c r="Y44" s="32"/>
      <c r="Z44" s="22"/>
      <c r="AA44" s="22"/>
      <c r="AB44" s="22"/>
      <c r="AC44" s="22"/>
      <c r="AD44" s="22"/>
      <c r="AE44" s="22"/>
      <c r="AF44" s="22"/>
      <c r="AG44" s="22"/>
      <c r="AH44" s="23"/>
      <c r="AI44" s="23"/>
      <c r="AJ44" s="23"/>
      <c r="AK44" s="23"/>
      <c r="AL44" s="23"/>
      <c r="AM44" s="23"/>
      <c r="AN44" s="23"/>
    </row>
    <row r="45" spans="1:42" ht="27" customHeight="1">
      <c r="A45" s="62" t="s">
        <v>27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 t="s">
        <v>96</v>
      </c>
      <c r="W45" s="62"/>
      <c r="X45" s="62"/>
      <c r="Y45" s="62"/>
      <c r="Z45" s="62" t="s">
        <v>12</v>
      </c>
      <c r="AA45" s="62"/>
      <c r="AB45" s="62"/>
      <c r="AC45" s="62"/>
      <c r="AD45" s="62"/>
      <c r="AE45" s="62"/>
      <c r="AF45" s="62"/>
      <c r="AG45" s="62"/>
      <c r="AH45" s="62" t="s">
        <v>44</v>
      </c>
      <c r="AI45" s="62"/>
      <c r="AJ45" s="62"/>
      <c r="AK45" s="62"/>
      <c r="AL45" s="62"/>
      <c r="AM45" s="62"/>
      <c r="AN45" s="62"/>
    </row>
    <row r="46" spans="1:42" ht="12.75" customHeight="1">
      <c r="A46" s="64">
        <v>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>
        <v>2</v>
      </c>
      <c r="W46" s="64"/>
      <c r="X46" s="64"/>
      <c r="Y46" s="64"/>
      <c r="Z46" s="74">
        <v>3</v>
      </c>
      <c r="AA46" s="74"/>
      <c r="AB46" s="74"/>
      <c r="AC46" s="74"/>
      <c r="AD46" s="74"/>
      <c r="AE46" s="74"/>
      <c r="AF46" s="74"/>
      <c r="AG46" s="74"/>
      <c r="AH46" s="74">
        <v>4</v>
      </c>
      <c r="AI46" s="74"/>
      <c r="AJ46" s="74"/>
      <c r="AK46" s="74"/>
      <c r="AL46" s="74"/>
      <c r="AM46" s="74"/>
      <c r="AN46" s="74"/>
    </row>
    <row r="47" spans="1:42" ht="19.5" customHeight="1">
      <c r="A47" s="73" t="s">
        <v>28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64"/>
      <c r="W47" s="64"/>
      <c r="X47" s="64"/>
      <c r="Y47" s="64"/>
      <c r="Z47" s="91"/>
      <c r="AA47" s="91"/>
      <c r="AB47" s="91"/>
      <c r="AC47" s="91"/>
      <c r="AD47" s="91"/>
      <c r="AE47" s="91"/>
      <c r="AF47" s="91"/>
      <c r="AG47" s="91"/>
      <c r="AH47" s="68"/>
      <c r="AI47" s="68"/>
      <c r="AJ47" s="68"/>
      <c r="AK47" s="68"/>
      <c r="AL47" s="68"/>
      <c r="AM47" s="68"/>
      <c r="AN47" s="68"/>
    </row>
    <row r="48" spans="1:42" ht="13.5" customHeight="1">
      <c r="A48" s="65" t="s">
        <v>83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4" t="s">
        <v>97</v>
      </c>
      <c r="W48" s="64"/>
      <c r="X48" s="64"/>
      <c r="Y48" s="64"/>
      <c r="Z48" s="75">
        <v>7.5</v>
      </c>
      <c r="AA48" s="75"/>
      <c r="AB48" s="75"/>
      <c r="AC48" s="75"/>
      <c r="AD48" s="75"/>
      <c r="AE48" s="75"/>
      <c r="AF48" s="75"/>
      <c r="AG48" s="75"/>
      <c r="AH48" s="76">
        <f t="array" ref="AH48">-ROUND(SUM(IF(LEFT('[1]декабрь 2020'!$A$3:$A$150,2)="40",'[1]декабрь 2020'!$AW$3:$AW$150))/1000,1)</f>
        <v>7.5</v>
      </c>
      <c r="AI48" s="77"/>
      <c r="AJ48" s="77"/>
      <c r="AK48" s="77"/>
      <c r="AL48" s="77"/>
      <c r="AM48" s="77"/>
      <c r="AN48" s="78"/>
      <c r="AP48" s="16"/>
    </row>
    <row r="49" spans="1:42">
      <c r="A49" s="65" t="s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4" t="s">
        <v>98</v>
      </c>
      <c r="W49" s="64"/>
      <c r="X49" s="64"/>
      <c r="Y49" s="64"/>
      <c r="Z49" s="66">
        <v>8036.4</v>
      </c>
      <c r="AA49" s="66"/>
      <c r="AB49" s="66"/>
      <c r="AC49" s="66"/>
      <c r="AD49" s="66"/>
      <c r="AE49" s="66"/>
      <c r="AF49" s="66"/>
      <c r="AG49" s="66"/>
      <c r="AH49" s="86">
        <v>8260.2999999999993</v>
      </c>
      <c r="AI49" s="87"/>
      <c r="AJ49" s="87"/>
      <c r="AK49" s="87"/>
      <c r="AL49" s="87"/>
      <c r="AM49" s="87"/>
      <c r="AN49" s="88"/>
    </row>
    <row r="50" spans="1:42">
      <c r="A50" s="65" t="s">
        <v>30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4" t="s">
        <v>99</v>
      </c>
      <c r="W50" s="64"/>
      <c r="X50" s="64"/>
      <c r="Y50" s="64"/>
      <c r="Z50" s="66"/>
      <c r="AA50" s="66"/>
      <c r="AB50" s="66"/>
      <c r="AC50" s="66"/>
      <c r="AD50" s="66"/>
      <c r="AE50" s="66"/>
      <c r="AF50" s="66"/>
      <c r="AG50" s="66"/>
      <c r="AH50" s="86">
        <f t="array" ref="AH50">-ROUND(SUM(IF(LEFT('[1]декабрь 2020'!$A$3:$A$150,2)="43",'[1]декабрь 2020'!$AW$3:$AW$150))/1000,1)</f>
        <v>0</v>
      </c>
      <c r="AI50" s="87"/>
      <c r="AJ50" s="87"/>
      <c r="AK50" s="87"/>
      <c r="AL50" s="87"/>
      <c r="AM50" s="87"/>
      <c r="AN50" s="88"/>
    </row>
    <row r="51" spans="1:42">
      <c r="A51" s="65" t="s">
        <v>31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4" t="s">
        <v>100</v>
      </c>
      <c r="W51" s="64"/>
      <c r="X51" s="64"/>
      <c r="Y51" s="64"/>
      <c r="Z51" s="75">
        <v>22093.4</v>
      </c>
      <c r="AA51" s="75"/>
      <c r="AB51" s="75"/>
      <c r="AC51" s="75"/>
      <c r="AD51" s="75"/>
      <c r="AE51" s="75"/>
      <c r="AF51" s="75"/>
      <c r="AG51" s="75"/>
      <c r="AH51" s="76">
        <v>25667</v>
      </c>
      <c r="AI51" s="77"/>
      <c r="AJ51" s="77"/>
      <c r="AK51" s="77"/>
      <c r="AL51" s="77"/>
      <c r="AM51" s="77"/>
      <c r="AN51" s="78"/>
      <c r="AP51" s="11"/>
    </row>
    <row r="52" spans="1:42">
      <c r="A52" s="65" t="s">
        <v>32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4" t="s">
        <v>101</v>
      </c>
      <c r="W52" s="64"/>
      <c r="X52" s="64"/>
      <c r="Y52" s="64"/>
      <c r="Z52" s="92" t="s">
        <v>52</v>
      </c>
      <c r="AA52" s="92"/>
      <c r="AB52" s="92"/>
      <c r="AC52" s="92"/>
      <c r="AD52" s="92"/>
      <c r="AE52" s="92"/>
      <c r="AF52" s="92"/>
      <c r="AG52" s="92"/>
      <c r="AH52" s="93" t="s">
        <v>53</v>
      </c>
      <c r="AI52" s="93"/>
      <c r="AJ52" s="93"/>
      <c r="AK52" s="93"/>
      <c r="AL52" s="93"/>
      <c r="AM52" s="93"/>
      <c r="AN52" s="93"/>
    </row>
    <row r="53" spans="1:42">
      <c r="A53" s="79" t="s">
        <v>18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3" t="s">
        <v>102</v>
      </c>
      <c r="W53" s="73"/>
      <c r="X53" s="73"/>
      <c r="Y53" s="73"/>
      <c r="Z53" s="81">
        <f>SUM(Z48:AG52)</f>
        <v>30137.300000000003</v>
      </c>
      <c r="AA53" s="81"/>
      <c r="AB53" s="81"/>
      <c r="AC53" s="81"/>
      <c r="AD53" s="81"/>
      <c r="AE53" s="81"/>
      <c r="AF53" s="81"/>
      <c r="AG53" s="81"/>
      <c r="AH53" s="94">
        <f>SUM(AH48:AN52)</f>
        <v>33934.800000000003</v>
      </c>
      <c r="AI53" s="94"/>
      <c r="AJ53" s="94"/>
      <c r="AK53" s="94"/>
      <c r="AL53" s="94"/>
      <c r="AM53" s="94"/>
      <c r="AN53" s="94"/>
    </row>
    <row r="54" spans="1:42">
      <c r="A54" s="80" t="s">
        <v>84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73" t="s">
        <v>103</v>
      </c>
      <c r="W54" s="73"/>
      <c r="X54" s="73"/>
      <c r="Y54" s="73"/>
      <c r="Z54" s="90">
        <v>27930.9</v>
      </c>
      <c r="AA54" s="90"/>
      <c r="AB54" s="90"/>
      <c r="AC54" s="90"/>
      <c r="AD54" s="90"/>
      <c r="AE54" s="90"/>
      <c r="AF54" s="90"/>
      <c r="AG54" s="90"/>
      <c r="AH54" s="95">
        <v>41256.9</v>
      </c>
      <c r="AI54" s="96"/>
      <c r="AJ54" s="96"/>
      <c r="AK54" s="96"/>
      <c r="AL54" s="96"/>
      <c r="AM54" s="96"/>
      <c r="AN54" s="97"/>
      <c r="AP54" s="11"/>
    </row>
    <row r="55" spans="1:42">
      <c r="A55" s="73" t="s">
        <v>85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66"/>
      <c r="AA55" s="66"/>
      <c r="AB55" s="66"/>
      <c r="AC55" s="66"/>
      <c r="AD55" s="66"/>
      <c r="AE55" s="66"/>
      <c r="AF55" s="66"/>
      <c r="AG55" s="66"/>
      <c r="AH55" s="68"/>
      <c r="AI55" s="68"/>
      <c r="AJ55" s="68"/>
      <c r="AK55" s="68"/>
      <c r="AL55" s="68"/>
      <c r="AM55" s="68"/>
      <c r="AN55" s="68"/>
    </row>
    <row r="56" spans="1:42">
      <c r="A56" s="65" t="s">
        <v>33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4" t="s">
        <v>104</v>
      </c>
      <c r="W56" s="64"/>
      <c r="X56" s="64"/>
      <c r="Y56" s="64"/>
      <c r="Z56" s="66"/>
      <c r="AA56" s="66"/>
      <c r="AB56" s="66"/>
      <c r="AC56" s="66"/>
      <c r="AD56" s="66"/>
      <c r="AE56" s="66"/>
      <c r="AF56" s="66"/>
      <c r="AG56" s="66"/>
      <c r="AH56" s="68"/>
      <c r="AI56" s="68"/>
      <c r="AJ56" s="68"/>
      <c r="AK56" s="68"/>
      <c r="AL56" s="68"/>
      <c r="AM56" s="68"/>
      <c r="AN56" s="68"/>
    </row>
    <row r="57" spans="1:42">
      <c r="A57" s="65" t="s">
        <v>86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98"/>
      <c r="W57" s="98"/>
      <c r="X57" s="98"/>
      <c r="Y57" s="98"/>
      <c r="Z57" s="66"/>
      <c r="AA57" s="66"/>
      <c r="AB57" s="66"/>
      <c r="AC57" s="66"/>
      <c r="AD57" s="66"/>
      <c r="AE57" s="66"/>
      <c r="AF57" s="66"/>
      <c r="AG57" s="66"/>
      <c r="AH57" s="68"/>
      <c r="AI57" s="68"/>
      <c r="AJ57" s="68"/>
      <c r="AK57" s="68"/>
      <c r="AL57" s="68"/>
      <c r="AM57" s="68"/>
      <c r="AN57" s="68"/>
    </row>
    <row r="58" spans="1:42">
      <c r="A58" s="69" t="s">
        <v>87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4" t="s">
        <v>105</v>
      </c>
      <c r="W58" s="64"/>
      <c r="X58" s="64"/>
      <c r="Y58" s="64"/>
      <c r="Z58" s="66"/>
      <c r="AA58" s="66"/>
      <c r="AB58" s="66"/>
      <c r="AC58" s="66"/>
      <c r="AD58" s="66"/>
      <c r="AE58" s="66"/>
      <c r="AF58" s="66"/>
      <c r="AG58" s="66"/>
      <c r="AH58" s="68"/>
      <c r="AI58" s="68"/>
      <c r="AJ58" s="68"/>
      <c r="AK58" s="68"/>
      <c r="AL58" s="68"/>
      <c r="AM58" s="68"/>
      <c r="AN58" s="68"/>
    </row>
    <row r="59" spans="1:42">
      <c r="A59" s="69" t="s">
        <v>88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4" t="s">
        <v>106</v>
      </c>
      <c r="W59" s="64"/>
      <c r="X59" s="64"/>
      <c r="Y59" s="64"/>
      <c r="Z59" s="66">
        <v>19.100000000000001</v>
      </c>
      <c r="AA59" s="66"/>
      <c r="AB59" s="66"/>
      <c r="AC59" s="66"/>
      <c r="AD59" s="66"/>
      <c r="AE59" s="66"/>
      <c r="AF59" s="66"/>
      <c r="AG59" s="66"/>
      <c r="AH59" s="76">
        <v>3.7</v>
      </c>
      <c r="AI59" s="77"/>
      <c r="AJ59" s="77"/>
      <c r="AK59" s="77"/>
      <c r="AL59" s="77"/>
      <c r="AM59" s="77"/>
      <c r="AN59" s="78"/>
    </row>
    <row r="60" spans="1:42">
      <c r="A60" s="69" t="s">
        <v>89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4" t="s">
        <v>107</v>
      </c>
      <c r="W60" s="64"/>
      <c r="X60" s="64"/>
      <c r="Y60" s="64"/>
      <c r="Z60" s="66">
        <v>77.900000000000006</v>
      </c>
      <c r="AA60" s="66"/>
      <c r="AB60" s="66"/>
      <c r="AC60" s="66"/>
      <c r="AD60" s="66"/>
      <c r="AE60" s="66"/>
      <c r="AF60" s="66"/>
      <c r="AG60" s="66"/>
      <c r="AH60" s="76">
        <v>12.6</v>
      </c>
      <c r="AI60" s="77"/>
      <c r="AJ60" s="77"/>
      <c r="AK60" s="77"/>
      <c r="AL60" s="77"/>
      <c r="AM60" s="77"/>
      <c r="AN60" s="78"/>
      <c r="AP60" s="11"/>
    </row>
    <row r="61" spans="1:42">
      <c r="A61" s="99" t="s">
        <v>138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64" t="s">
        <v>108</v>
      </c>
      <c r="W61" s="64"/>
      <c r="X61" s="64"/>
      <c r="Y61" s="64"/>
      <c r="Z61" s="66"/>
      <c r="AA61" s="66"/>
      <c r="AB61" s="66"/>
      <c r="AC61" s="66"/>
      <c r="AD61" s="66"/>
      <c r="AE61" s="66"/>
      <c r="AF61" s="66"/>
      <c r="AG61" s="66"/>
      <c r="AH61" s="68"/>
      <c r="AI61" s="68"/>
      <c r="AJ61" s="68"/>
      <c r="AK61" s="68"/>
      <c r="AL61" s="68"/>
      <c r="AM61" s="68"/>
      <c r="AN61" s="68"/>
    </row>
    <row r="62" spans="1:42">
      <c r="A62" s="69" t="s">
        <v>91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4" t="s">
        <v>109</v>
      </c>
      <c r="W62" s="64"/>
      <c r="X62" s="64"/>
      <c r="Y62" s="64"/>
      <c r="Z62" s="66"/>
      <c r="AA62" s="66"/>
      <c r="AB62" s="66"/>
      <c r="AC62" s="66"/>
      <c r="AD62" s="66"/>
      <c r="AE62" s="66"/>
      <c r="AF62" s="66"/>
      <c r="AG62" s="66"/>
      <c r="AH62" s="68">
        <v>0</v>
      </c>
      <c r="AI62" s="68"/>
      <c r="AJ62" s="68"/>
      <c r="AK62" s="68"/>
      <c r="AL62" s="68"/>
      <c r="AM62" s="68"/>
      <c r="AN62" s="68"/>
    </row>
    <row r="63" spans="1:42">
      <c r="A63" s="69" t="s">
        <v>92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4" t="s">
        <v>110</v>
      </c>
      <c r="W63" s="64"/>
      <c r="X63" s="64"/>
      <c r="Y63" s="64"/>
      <c r="Z63" s="66">
        <v>110.7</v>
      </c>
      <c r="AA63" s="66"/>
      <c r="AB63" s="66"/>
      <c r="AC63" s="66"/>
      <c r="AD63" s="66"/>
      <c r="AE63" s="66"/>
      <c r="AF63" s="66"/>
      <c r="AG63" s="66"/>
      <c r="AH63" s="76">
        <v>109.6</v>
      </c>
      <c r="AI63" s="77"/>
      <c r="AJ63" s="77"/>
      <c r="AK63" s="77"/>
      <c r="AL63" s="77"/>
      <c r="AM63" s="77"/>
      <c r="AN63" s="78"/>
      <c r="AP63" s="11"/>
    </row>
    <row r="64" spans="1:42">
      <c r="A64" s="65" t="s">
        <v>93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4" t="s">
        <v>111</v>
      </c>
      <c r="W64" s="64"/>
      <c r="X64" s="64"/>
      <c r="Y64" s="64"/>
      <c r="Z64" s="66">
        <v>2168.9</v>
      </c>
      <c r="AA64" s="66"/>
      <c r="AB64" s="66"/>
      <c r="AC64" s="66"/>
      <c r="AD64" s="66"/>
      <c r="AE64" s="66"/>
      <c r="AF64" s="66"/>
      <c r="AG64" s="66"/>
      <c r="AH64" s="76">
        <v>2072.1999999999998</v>
      </c>
      <c r="AI64" s="77"/>
      <c r="AJ64" s="77"/>
      <c r="AK64" s="77"/>
      <c r="AL64" s="77"/>
      <c r="AM64" s="77"/>
      <c r="AN64" s="78"/>
    </row>
    <row r="65" spans="1:42">
      <c r="A65" s="65" t="s">
        <v>94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4" t="s">
        <v>112</v>
      </c>
      <c r="W65" s="64"/>
      <c r="X65" s="64"/>
      <c r="Y65" s="64"/>
      <c r="Z65" s="66">
        <v>0</v>
      </c>
      <c r="AA65" s="66"/>
      <c r="AB65" s="66"/>
      <c r="AC65" s="66"/>
      <c r="AD65" s="66"/>
      <c r="AE65" s="66"/>
      <c r="AF65" s="66"/>
      <c r="AG65" s="66"/>
      <c r="AH65" s="76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77"/>
      <c r="AJ65" s="77"/>
      <c r="AK65" s="77"/>
      <c r="AL65" s="77"/>
      <c r="AM65" s="77"/>
      <c r="AN65" s="78"/>
      <c r="AP65" s="11"/>
    </row>
    <row r="66" spans="1:42">
      <c r="A66" s="79" t="s">
        <v>139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64" t="s">
        <v>113</v>
      </c>
      <c r="W66" s="64"/>
      <c r="X66" s="64"/>
      <c r="Y66" s="64"/>
      <c r="Z66" s="81">
        <f>SUM(Z56:AG60,Z62:AG65)</f>
        <v>2376.6</v>
      </c>
      <c r="AA66" s="81"/>
      <c r="AB66" s="81"/>
      <c r="AC66" s="81"/>
      <c r="AD66" s="81"/>
      <c r="AE66" s="81"/>
      <c r="AF66" s="81"/>
      <c r="AG66" s="81"/>
      <c r="AH66" s="94">
        <f>SUM(AH56:AN60,AH62:AN65)</f>
        <v>2198.1</v>
      </c>
      <c r="AI66" s="94"/>
      <c r="AJ66" s="94"/>
      <c r="AK66" s="94"/>
      <c r="AL66" s="94"/>
      <c r="AM66" s="94"/>
      <c r="AN66" s="94"/>
    </row>
    <row r="67" spans="1:42" ht="31.5" customHeight="1">
      <c r="A67" s="80" t="s">
        <v>95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73" t="s">
        <v>114</v>
      </c>
      <c r="W67" s="73"/>
      <c r="X67" s="73"/>
      <c r="Y67" s="73"/>
      <c r="Z67" s="66">
        <v>0</v>
      </c>
      <c r="AA67" s="66"/>
      <c r="AB67" s="66"/>
      <c r="AC67" s="66"/>
      <c r="AD67" s="66"/>
      <c r="AE67" s="66"/>
      <c r="AF67" s="66"/>
      <c r="AG67" s="66"/>
      <c r="AH67" s="76">
        <v>0</v>
      </c>
      <c r="AI67" s="77"/>
      <c r="AJ67" s="77"/>
      <c r="AK67" s="77"/>
      <c r="AL67" s="77"/>
      <c r="AM67" s="77"/>
      <c r="AN67" s="78"/>
    </row>
    <row r="68" spans="1:42">
      <c r="A68" s="79" t="s">
        <v>26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3" t="s">
        <v>115</v>
      </c>
      <c r="W68" s="73"/>
      <c r="X68" s="73"/>
      <c r="Y68" s="73"/>
      <c r="Z68" s="81">
        <f>SUM(Z66:AG67,Z53,Z54:AG54)</f>
        <v>60444.800000000003</v>
      </c>
      <c r="AA68" s="81"/>
      <c r="AB68" s="81"/>
      <c r="AC68" s="81"/>
      <c r="AD68" s="81"/>
      <c r="AE68" s="81"/>
      <c r="AF68" s="81"/>
      <c r="AG68" s="81"/>
      <c r="AH68" s="81">
        <f>SUM(AH66:AN67,AH53,AH54:AM54)</f>
        <v>77389.8</v>
      </c>
      <c r="AI68" s="82"/>
      <c r="AJ68" s="82"/>
      <c r="AK68" s="82"/>
      <c r="AL68" s="82"/>
      <c r="AM68" s="82"/>
      <c r="AN68" s="82"/>
      <c r="AP68" s="12"/>
    </row>
    <row r="69" spans="1:42" ht="15.75">
      <c r="A69" s="21"/>
      <c r="B69" s="21"/>
      <c r="C69" s="21"/>
      <c r="D69" s="21"/>
      <c r="F69" s="21"/>
      <c r="G69" s="21"/>
      <c r="H69" s="21"/>
      <c r="I69" s="21"/>
      <c r="J69" s="21"/>
      <c r="K69" s="21"/>
      <c r="L69" s="1"/>
      <c r="V69" s="21"/>
      <c r="AP69" s="33"/>
    </row>
    <row r="70" spans="1:42">
      <c r="A70" s="109" t="s">
        <v>34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</row>
    <row r="71" spans="1:42">
      <c r="A71" s="109" t="s">
        <v>157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</row>
    <row r="72" spans="1:42">
      <c r="A72" s="7"/>
      <c r="B72" s="7"/>
      <c r="C72" s="7"/>
      <c r="D72" s="7"/>
      <c r="E72" s="8"/>
      <c r="F72" s="7"/>
      <c r="G72" s="9"/>
      <c r="H72" s="29"/>
      <c r="I72" s="29"/>
      <c r="J72" s="29"/>
      <c r="K72" s="29"/>
      <c r="L72" s="8"/>
      <c r="M72" s="8"/>
      <c r="N72" s="8"/>
      <c r="O72" s="8"/>
      <c r="P72" s="8"/>
      <c r="Q72" s="8"/>
      <c r="R72" s="8"/>
      <c r="S72" s="8"/>
      <c r="T72" s="8"/>
      <c r="U72" s="8"/>
      <c r="V72" s="7"/>
      <c r="W72" s="8"/>
      <c r="X72" s="8"/>
      <c r="Y72" s="8"/>
      <c r="Z72" s="110" t="s">
        <v>140</v>
      </c>
      <c r="AA72" s="110"/>
      <c r="AB72" s="110"/>
      <c r="AC72" s="110"/>
      <c r="AD72" s="110"/>
      <c r="AE72" s="110"/>
      <c r="AF72" s="110"/>
      <c r="AG72" s="110"/>
      <c r="AH72" s="10"/>
      <c r="AI72" s="10"/>
      <c r="AJ72" s="10"/>
      <c r="AK72" s="10"/>
      <c r="AL72" s="10"/>
      <c r="AM72" s="10"/>
      <c r="AN72" s="10"/>
    </row>
    <row r="73" spans="1:42" ht="15.75">
      <c r="A73" s="4"/>
      <c r="B73" s="4"/>
      <c r="C73" s="4"/>
      <c r="D73" s="4"/>
      <c r="F73" s="4"/>
      <c r="G73" s="5"/>
      <c r="H73" s="6"/>
      <c r="I73" s="6"/>
      <c r="J73" s="6"/>
      <c r="K73" s="4"/>
      <c r="L73" s="1"/>
      <c r="V73" s="4"/>
      <c r="Z73" s="48" t="s">
        <v>10</v>
      </c>
      <c r="AA73" s="48"/>
      <c r="AB73" s="48"/>
      <c r="AC73" s="48"/>
      <c r="AD73" s="48"/>
      <c r="AE73" s="48"/>
      <c r="AF73" s="48"/>
      <c r="AG73" s="48"/>
      <c r="AH73" s="50">
        <v>1801007</v>
      </c>
      <c r="AI73" s="51"/>
      <c r="AJ73" s="51"/>
      <c r="AK73" s="51"/>
      <c r="AL73" s="51"/>
      <c r="AM73" s="51"/>
      <c r="AN73" s="52"/>
    </row>
    <row r="74" spans="1:42" ht="15.75">
      <c r="A74" s="4"/>
      <c r="B74" s="4"/>
      <c r="C74" s="4"/>
      <c r="D74" s="4"/>
      <c r="F74" s="4"/>
      <c r="G74" s="5"/>
      <c r="H74" s="6"/>
      <c r="I74" s="6"/>
      <c r="J74" s="6"/>
      <c r="K74" s="4"/>
      <c r="L74" s="1"/>
      <c r="V74" s="4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2">
      <c r="A75" s="62" t="s">
        <v>35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111" t="s">
        <v>96</v>
      </c>
      <c r="W75" s="111"/>
      <c r="X75" s="111"/>
      <c r="Y75" s="111"/>
      <c r="Z75" s="56" t="s">
        <v>51</v>
      </c>
      <c r="AA75" s="57"/>
      <c r="AB75" s="57"/>
      <c r="AC75" s="57"/>
      <c r="AD75" s="57"/>
      <c r="AE75" s="57"/>
      <c r="AF75" s="57"/>
      <c r="AG75" s="58"/>
      <c r="AH75" s="62" t="s">
        <v>116</v>
      </c>
      <c r="AI75" s="62"/>
      <c r="AJ75" s="62"/>
      <c r="AK75" s="62"/>
      <c r="AL75" s="62"/>
      <c r="AM75" s="62"/>
      <c r="AN75" s="62"/>
    </row>
    <row r="76" spans="1:42">
      <c r="A76" s="100">
        <v>1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2"/>
      <c r="V76" s="103" t="s">
        <v>50</v>
      </c>
      <c r="W76" s="103"/>
      <c r="X76" s="103"/>
      <c r="Y76" s="103"/>
      <c r="Z76" s="74">
        <v>3</v>
      </c>
      <c r="AA76" s="74"/>
      <c r="AB76" s="74"/>
      <c r="AC76" s="74"/>
      <c r="AD76" s="74"/>
      <c r="AE76" s="74"/>
      <c r="AF76" s="74"/>
      <c r="AG76" s="74"/>
      <c r="AH76" s="74">
        <v>4</v>
      </c>
      <c r="AI76" s="74"/>
      <c r="AJ76" s="74"/>
      <c r="AK76" s="74"/>
      <c r="AL76" s="74"/>
      <c r="AM76" s="74"/>
      <c r="AN76" s="74"/>
    </row>
    <row r="77" spans="1:42" ht="26.25" customHeight="1">
      <c r="A77" s="104" t="s">
        <v>137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5" t="s">
        <v>120</v>
      </c>
      <c r="W77" s="105"/>
      <c r="X77" s="105"/>
      <c r="Y77" s="105"/>
      <c r="Z77" s="74">
        <v>37471.800000000003</v>
      </c>
      <c r="AA77" s="74"/>
      <c r="AB77" s="74"/>
      <c r="AC77" s="74"/>
      <c r="AD77" s="74"/>
      <c r="AE77" s="74"/>
      <c r="AF77" s="74"/>
      <c r="AG77" s="74"/>
      <c r="AH77" s="106">
        <v>32103.3</v>
      </c>
      <c r="AI77" s="107"/>
      <c r="AJ77" s="107"/>
      <c r="AK77" s="107"/>
      <c r="AL77" s="107"/>
      <c r="AM77" s="107"/>
      <c r="AN77" s="108"/>
      <c r="AO77" s="13"/>
    </row>
    <row r="78" spans="1:42">
      <c r="A78" s="104" t="s">
        <v>36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5" t="s">
        <v>121</v>
      </c>
      <c r="W78" s="105"/>
      <c r="X78" s="105"/>
      <c r="Y78" s="105"/>
      <c r="Z78" s="83">
        <v>7980.4</v>
      </c>
      <c r="AA78" s="84"/>
      <c r="AB78" s="84"/>
      <c r="AC78" s="84"/>
      <c r="AD78" s="84"/>
      <c r="AE78" s="84"/>
      <c r="AF78" s="84"/>
      <c r="AG78" s="85"/>
      <c r="AH78" s="106">
        <v>9986.5</v>
      </c>
      <c r="AI78" s="107"/>
      <c r="AJ78" s="107"/>
      <c r="AK78" s="107"/>
      <c r="AL78" s="107"/>
      <c r="AM78" s="107"/>
      <c r="AN78" s="108"/>
      <c r="AO78" s="13"/>
    </row>
    <row r="79" spans="1:42">
      <c r="A79" s="104" t="s">
        <v>37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5" t="s">
        <v>122</v>
      </c>
      <c r="W79" s="105"/>
      <c r="X79" s="105"/>
      <c r="Y79" s="105"/>
      <c r="Z79" s="112">
        <v>554.20000000000005</v>
      </c>
      <c r="AA79" s="113"/>
      <c r="AB79" s="113"/>
      <c r="AC79" s="113"/>
      <c r="AD79" s="113"/>
      <c r="AE79" s="113"/>
      <c r="AF79" s="113"/>
      <c r="AG79" s="114"/>
      <c r="AH79" s="106">
        <v>445</v>
      </c>
      <c r="AI79" s="107"/>
      <c r="AJ79" s="107"/>
      <c r="AK79" s="107"/>
      <c r="AL79" s="107"/>
      <c r="AM79" s="107"/>
      <c r="AN79" s="108"/>
      <c r="AO79" s="13"/>
    </row>
    <row r="80" spans="1:42">
      <c r="A80" s="117" t="s">
        <v>117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9"/>
      <c r="V80" s="120" t="s">
        <v>123</v>
      </c>
      <c r="W80" s="120"/>
      <c r="X80" s="120"/>
      <c r="Y80" s="120"/>
      <c r="Z80" s="121">
        <f>SUM(Z77:AG79)</f>
        <v>46006.400000000001</v>
      </c>
      <c r="AA80" s="121"/>
      <c r="AB80" s="121"/>
      <c r="AC80" s="121"/>
      <c r="AD80" s="121"/>
      <c r="AE80" s="121"/>
      <c r="AF80" s="121"/>
      <c r="AG80" s="121"/>
      <c r="AH80" s="122">
        <f>AH77+AH78+AH79</f>
        <v>42534.8</v>
      </c>
      <c r="AI80" s="122"/>
      <c r="AJ80" s="122"/>
      <c r="AK80" s="122"/>
      <c r="AL80" s="122"/>
      <c r="AM80" s="122"/>
      <c r="AN80" s="122"/>
      <c r="AO80" s="14"/>
    </row>
    <row r="81" spans="1:41">
      <c r="A81" s="104" t="s">
        <v>38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 t="s">
        <v>124</v>
      </c>
      <c r="W81" s="105"/>
      <c r="X81" s="105"/>
      <c r="Y81" s="105"/>
      <c r="Z81" s="30" t="s">
        <v>52</v>
      </c>
      <c r="AA81" s="84">
        <v>39150.1</v>
      </c>
      <c r="AB81" s="84"/>
      <c r="AC81" s="84"/>
      <c r="AD81" s="84"/>
      <c r="AE81" s="84"/>
      <c r="AF81" s="84"/>
      <c r="AG81" s="31" t="s">
        <v>142</v>
      </c>
      <c r="AH81" s="34" t="s">
        <v>52</v>
      </c>
      <c r="AI81" s="84">
        <v>33529.199999999997</v>
      </c>
      <c r="AJ81" s="84"/>
      <c r="AK81" s="84"/>
      <c r="AL81" s="84"/>
      <c r="AM81" s="84"/>
      <c r="AN81" s="35" t="s">
        <v>142</v>
      </c>
    </row>
    <row r="82" spans="1:41">
      <c r="A82" s="104" t="s">
        <v>39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5" t="s">
        <v>125</v>
      </c>
      <c r="W82" s="105"/>
      <c r="X82" s="105"/>
      <c r="Y82" s="105"/>
      <c r="Z82" s="30" t="s">
        <v>52</v>
      </c>
      <c r="AA82" s="84">
        <v>3282.8</v>
      </c>
      <c r="AB82" s="84"/>
      <c r="AC82" s="84"/>
      <c r="AD82" s="84"/>
      <c r="AE82" s="84"/>
      <c r="AF82" s="84"/>
      <c r="AG82" s="31" t="s">
        <v>142</v>
      </c>
      <c r="AH82" s="34" t="s">
        <v>52</v>
      </c>
      <c r="AI82" s="116">
        <v>5018</v>
      </c>
      <c r="AJ82" s="116"/>
      <c r="AK82" s="116"/>
      <c r="AL82" s="116"/>
      <c r="AM82" s="116"/>
      <c r="AN82" s="35" t="s">
        <v>142</v>
      </c>
    </row>
    <row r="83" spans="1:41">
      <c r="A83" s="104" t="s">
        <v>40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3" t="s">
        <v>126</v>
      </c>
      <c r="W83" s="103"/>
      <c r="X83" s="103"/>
      <c r="Y83" s="103"/>
      <c r="Z83" s="30" t="s">
        <v>52</v>
      </c>
      <c r="AA83" s="115"/>
      <c r="AB83" s="115"/>
      <c r="AC83" s="115"/>
      <c r="AD83" s="115"/>
      <c r="AE83" s="115"/>
      <c r="AF83" s="115"/>
      <c r="AG83" s="31" t="s">
        <v>142</v>
      </c>
      <c r="AH83" s="34" t="s">
        <v>52</v>
      </c>
      <c r="AI83" s="116"/>
      <c r="AJ83" s="116"/>
      <c r="AK83" s="116"/>
      <c r="AL83" s="116"/>
      <c r="AM83" s="116"/>
      <c r="AN83" s="35" t="s">
        <v>142</v>
      </c>
    </row>
    <row r="84" spans="1:41">
      <c r="A84" s="117" t="s">
        <v>118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9"/>
      <c r="V84" s="130" t="s">
        <v>127</v>
      </c>
      <c r="W84" s="130"/>
      <c r="X84" s="130"/>
      <c r="Y84" s="130"/>
      <c r="Z84" s="30" t="s">
        <v>52</v>
      </c>
      <c r="AA84" s="134">
        <f>SUM(AA81:AF83)</f>
        <v>42432.9</v>
      </c>
      <c r="AB84" s="134"/>
      <c r="AC84" s="134"/>
      <c r="AD84" s="134"/>
      <c r="AE84" s="134"/>
      <c r="AF84" s="134"/>
      <c r="AG84" s="31" t="s">
        <v>142</v>
      </c>
      <c r="AH84" s="36" t="s">
        <v>143</v>
      </c>
      <c r="AI84" s="135">
        <f>SUM(AI81:AM83)</f>
        <v>38547.199999999997</v>
      </c>
      <c r="AJ84" s="135"/>
      <c r="AK84" s="135"/>
      <c r="AL84" s="135"/>
      <c r="AM84" s="135"/>
      <c r="AN84" s="37" t="s">
        <v>142</v>
      </c>
      <c r="AO84" s="19"/>
    </row>
    <row r="85" spans="1:41">
      <c r="A85" s="104" t="s">
        <v>141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3" t="s">
        <v>128</v>
      </c>
      <c r="W85" s="103"/>
      <c r="X85" s="103"/>
      <c r="Y85" s="103"/>
      <c r="Z85" s="92">
        <f>Z80-AA84</f>
        <v>3573.5</v>
      </c>
      <c r="AA85" s="74"/>
      <c r="AB85" s="74"/>
      <c r="AC85" s="74"/>
      <c r="AD85" s="74"/>
      <c r="AE85" s="74"/>
      <c r="AF85" s="74"/>
      <c r="AG85" s="74"/>
      <c r="AH85" s="136">
        <f>AH80-AI84</f>
        <v>3987.6000000000058</v>
      </c>
      <c r="AI85" s="136"/>
      <c r="AJ85" s="136"/>
      <c r="AK85" s="136"/>
      <c r="AL85" s="136"/>
      <c r="AM85" s="136"/>
      <c r="AN85" s="136"/>
      <c r="AO85" s="13"/>
    </row>
    <row r="86" spans="1:41">
      <c r="A86" s="104" t="s">
        <v>41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3" t="s">
        <v>129</v>
      </c>
      <c r="W86" s="103"/>
      <c r="X86" s="103"/>
      <c r="Y86" s="103"/>
      <c r="Z86" s="30" t="s">
        <v>52</v>
      </c>
      <c r="AA86" s="128"/>
      <c r="AB86" s="128"/>
      <c r="AC86" s="128"/>
      <c r="AD86" s="128"/>
      <c r="AE86" s="128"/>
      <c r="AF86" s="128"/>
      <c r="AG86" s="31" t="s">
        <v>142</v>
      </c>
      <c r="AH86" s="106" t="s">
        <v>52</v>
      </c>
      <c r="AI86" s="107"/>
      <c r="AJ86" s="107"/>
      <c r="AK86" s="107"/>
      <c r="AL86" s="107"/>
      <c r="AM86" s="107"/>
      <c r="AN86" s="108"/>
      <c r="AO86" s="13"/>
    </row>
    <row r="87" spans="1:41">
      <c r="A87" s="129" t="s">
        <v>119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9"/>
      <c r="V87" s="130" t="s">
        <v>130</v>
      </c>
      <c r="W87" s="130"/>
      <c r="X87" s="130"/>
      <c r="Y87" s="130"/>
      <c r="Z87" s="131">
        <f>Z85-AA86</f>
        <v>3573.5</v>
      </c>
      <c r="AA87" s="132"/>
      <c r="AB87" s="132"/>
      <c r="AC87" s="132"/>
      <c r="AD87" s="132"/>
      <c r="AE87" s="132"/>
      <c r="AF87" s="132"/>
      <c r="AG87" s="133"/>
      <c r="AH87" s="122">
        <f>AH85</f>
        <v>3987.6000000000058</v>
      </c>
      <c r="AI87" s="122"/>
      <c r="AJ87" s="122"/>
      <c r="AK87" s="122"/>
      <c r="AL87" s="122"/>
      <c r="AM87" s="122"/>
      <c r="AN87" s="122"/>
      <c r="AO87" s="13"/>
    </row>
    <row r="89" spans="1:41">
      <c r="B89" s="41" t="s">
        <v>46</v>
      </c>
      <c r="C89" s="41"/>
      <c r="D89" s="41"/>
      <c r="E89" s="41"/>
      <c r="F89" s="41"/>
      <c r="G89" s="41"/>
      <c r="H89" s="41"/>
      <c r="I89" s="41"/>
      <c r="Q89" s="28"/>
      <c r="R89" s="28"/>
      <c r="S89" s="28"/>
      <c r="T89" s="28"/>
      <c r="U89" s="123"/>
      <c r="V89" s="123"/>
      <c r="W89" s="123"/>
      <c r="X89" s="123"/>
      <c r="AH89" s="124" t="s">
        <v>151</v>
      </c>
      <c r="AI89" s="124"/>
      <c r="AJ89" s="124"/>
      <c r="AK89" s="124"/>
      <c r="AL89" s="124"/>
      <c r="AM89" s="124"/>
    </row>
    <row r="90" spans="1:41">
      <c r="Q90" s="28"/>
      <c r="R90" s="28"/>
      <c r="S90" s="28"/>
      <c r="T90" s="28"/>
      <c r="U90" s="125" t="s">
        <v>49</v>
      </c>
      <c r="V90" s="125"/>
      <c r="W90" s="125"/>
      <c r="X90" s="125"/>
      <c r="AH90" s="126" t="s">
        <v>48</v>
      </c>
      <c r="AI90" s="126"/>
      <c r="AJ90" s="126"/>
      <c r="AK90" s="126"/>
      <c r="AL90" s="126"/>
      <c r="AM90" s="126"/>
    </row>
    <row r="91" spans="1:41">
      <c r="Q91" s="28"/>
      <c r="R91" s="28"/>
      <c r="S91" s="28"/>
      <c r="T91" s="28"/>
      <c r="U91" s="41"/>
      <c r="V91" s="41"/>
      <c r="W91" s="41"/>
      <c r="X91" s="41"/>
      <c r="AI91" s="127"/>
      <c r="AJ91" s="127"/>
      <c r="AK91" s="127"/>
      <c r="AL91" s="127"/>
      <c r="AM91" s="127"/>
    </row>
    <row r="92" spans="1:41">
      <c r="B92" s="41" t="s">
        <v>47</v>
      </c>
      <c r="C92" s="41"/>
      <c r="D92" s="41"/>
      <c r="E92" s="41"/>
      <c r="F92" s="41"/>
      <c r="G92" s="41"/>
      <c r="H92" s="41"/>
      <c r="I92" s="41"/>
      <c r="Q92" s="28"/>
      <c r="R92" s="28"/>
      <c r="S92" s="28"/>
      <c r="T92" s="28"/>
      <c r="U92" s="123"/>
      <c r="V92" s="123"/>
      <c r="W92" s="123"/>
      <c r="X92" s="123"/>
      <c r="AH92" s="124" t="s">
        <v>152</v>
      </c>
      <c r="AI92" s="124"/>
      <c r="AJ92" s="124"/>
      <c r="AK92" s="124"/>
      <c r="AL92" s="124"/>
      <c r="AM92" s="124"/>
    </row>
    <row r="93" spans="1:41">
      <c r="Q93" s="28"/>
      <c r="R93" s="28"/>
      <c r="S93" s="28"/>
      <c r="T93" s="28"/>
      <c r="U93" s="125" t="s">
        <v>49</v>
      </c>
      <c r="V93" s="125"/>
      <c r="W93" s="125"/>
      <c r="X93" s="125"/>
      <c r="AH93" s="126" t="s">
        <v>48</v>
      </c>
      <c r="AI93" s="126"/>
      <c r="AJ93" s="126"/>
      <c r="AK93" s="126"/>
      <c r="AL93" s="126"/>
      <c r="AM93" s="126"/>
    </row>
  </sheetData>
  <mergeCells count="299"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2кв2022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2022-07-26T07:16:23Z</cp:lastPrinted>
  <dcterms:created xsi:type="dcterms:W3CDTF">2011-02-21T14:38:33Z</dcterms:created>
  <dcterms:modified xsi:type="dcterms:W3CDTF">2022-08-04T08:30:05Z</dcterms:modified>
</cp:coreProperties>
</file>