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9420" windowHeight="8010"/>
  </bookViews>
  <sheets>
    <sheet name="3 кв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55" i="1"/>
  <c r="L54"/>
  <c r="J54"/>
  <c r="F54"/>
  <c r="E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L31"/>
  <c r="J31"/>
  <c r="I31"/>
  <c r="G31"/>
  <c r="F31"/>
  <c r="E31"/>
  <c r="C31"/>
  <c r="H30"/>
  <c r="H28"/>
  <c r="H27"/>
  <c r="H26"/>
  <c r="H25"/>
  <c r="H24"/>
  <c r="H23"/>
  <c r="H22"/>
  <c r="H21"/>
  <c r="K20"/>
  <c r="J20"/>
  <c r="I20"/>
  <c r="G20"/>
  <c r="F20"/>
  <c r="E20"/>
  <c r="H19"/>
  <c r="L18"/>
  <c r="L20" s="1"/>
  <c r="H18"/>
  <c r="H17"/>
  <c r="H16"/>
  <c r="H15"/>
  <c r="H14"/>
  <c r="H13"/>
  <c r="H12"/>
  <c r="H11"/>
  <c r="H10"/>
  <c r="H9"/>
  <c r="H8"/>
  <c r="H7"/>
  <c r="H6"/>
  <c r="H5"/>
  <c r="F55" l="1"/>
  <c r="H20"/>
  <c r="M20" s="1"/>
  <c r="L55"/>
  <c r="E55"/>
  <c r="J55"/>
  <c r="H54"/>
  <c r="H31"/>
  <c r="M31"/>
  <c r="C32" s="1"/>
  <c r="M5"/>
  <c r="C6" s="1"/>
  <c r="M6" s="1"/>
  <c r="C7" s="1"/>
  <c r="M7" s="1"/>
  <c r="C8" s="1"/>
  <c r="M8" s="1"/>
  <c r="C9" s="1"/>
  <c r="M9" s="1"/>
  <c r="C10" s="1"/>
  <c r="M10" s="1"/>
  <c r="C11" s="1"/>
  <c r="M11" s="1"/>
  <c r="C12" s="1"/>
  <c r="M12" s="1"/>
  <c r="C13" s="1"/>
  <c r="M13" s="1"/>
  <c r="C14" s="1"/>
  <c r="M14" s="1"/>
  <c r="C15" s="1"/>
  <c r="M15" s="1"/>
  <c r="C16" s="1"/>
  <c r="M16" s="1"/>
  <c r="C17" s="1"/>
  <c r="M17" s="1"/>
  <c r="C18" s="1"/>
  <c r="M18" s="1"/>
  <c r="C19" s="1"/>
  <c r="M19" s="1"/>
  <c r="M21"/>
  <c r="C22" s="1"/>
  <c r="M22" s="1"/>
  <c r="C23" s="1"/>
  <c r="M23" s="1"/>
  <c r="C24" s="1"/>
  <c r="M24" s="1"/>
  <c r="C25" s="1"/>
  <c r="M25" s="1"/>
  <c r="C26" s="1"/>
  <c r="M26" s="1"/>
  <c r="C27" s="1"/>
  <c r="M27" s="1"/>
  <c r="C28" s="1"/>
  <c r="M28" s="1"/>
  <c r="C29" s="1"/>
  <c r="M29" s="1"/>
  <c r="C30" s="1"/>
  <c r="M30" s="1"/>
  <c r="H55" l="1"/>
  <c r="M55"/>
  <c r="M32"/>
  <c r="C33" s="1"/>
  <c r="M33" s="1"/>
  <c r="C34" s="1"/>
  <c r="M34" s="1"/>
  <c r="C35" s="1"/>
  <c r="M35" s="1"/>
  <c r="C36" s="1"/>
  <c r="M36" s="1"/>
  <c r="C37" s="1"/>
  <c r="M37" s="1"/>
  <c r="C38" s="1"/>
  <c r="M38" s="1"/>
  <c r="C39" s="1"/>
  <c r="M39" s="1"/>
  <c r="C40" s="1"/>
  <c r="M40" s="1"/>
  <c r="C41" s="1"/>
  <c r="M41" s="1"/>
  <c r="C42" s="1"/>
  <c r="M42" s="1"/>
  <c r="C43" s="1"/>
  <c r="M43" s="1"/>
  <c r="C44" s="1"/>
  <c r="M44" s="1"/>
  <c r="C45" s="1"/>
  <c r="M45" s="1"/>
  <c r="C46" s="1"/>
  <c r="M46" s="1"/>
  <c r="C47" s="1"/>
  <c r="M47" s="1"/>
  <c r="C48" s="1"/>
  <c r="M48" s="1"/>
  <c r="C49" s="1"/>
  <c r="M49" s="1"/>
  <c r="C50" s="1"/>
  <c r="M50" s="1"/>
  <c r="C51" s="1"/>
  <c r="M51" s="1"/>
  <c r="C52" s="1"/>
  <c r="M52" s="1"/>
  <c r="C53" s="1"/>
  <c r="M53" s="1"/>
  <c r="C54"/>
  <c r="M54" s="1"/>
</calcChain>
</file>

<file path=xl/sharedStrings.xml><?xml version="1.0" encoding="utf-8"?>
<sst xmlns="http://schemas.openxmlformats.org/spreadsheetml/2006/main" count="132" uniqueCount="83">
  <si>
    <t>Додаток</t>
  </si>
  <si>
    <t>№              п/п</t>
  </si>
  <si>
    <t>Назва закладу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</si>
  <si>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Найменування юридичної особи (або позначення фізичної особи)</t>
  </si>
  <si>
    <t>Благодійні пожертви, що були отримані закладом охорони здоров'я від фізичних та юридичних осіб</t>
  </si>
  <si>
    <t>Всього отримано благодій- них пожертв, тис. грн.</t>
  </si>
  <si>
    <t>Використання закладом охорони здоров'я благодійних пожертв, отриманих у грошовій та натуральній (товари і послуги) формі</t>
  </si>
  <si>
    <t>В грошовій формі, тис. грн.</t>
  </si>
  <si>
    <t>В натуральній формі (товари і послуги), тис. грн.</t>
  </si>
  <si>
    <t>Перелік товарів і послуг в натуральній формі</t>
  </si>
  <si>
    <t>Напрямки використання у грошовій формі (стаття витрат)</t>
  </si>
  <si>
    <t>Сума, тис. грн.</t>
  </si>
  <si>
    <t>Перелік використаних товарів та послуг у натуральній формі</t>
  </si>
  <si>
    <t>Комісія за обслуговування рахунку,комісія за виконання платежів в нац.валюті,оплата за товари, послуги</t>
  </si>
  <si>
    <t>УСЬОГО</t>
  </si>
  <si>
    <t>Фізична особа Отреп'єв Сергій Дмитрович</t>
  </si>
  <si>
    <t>БЛАГОДІЙНА ОРГАНІЗАЦІЯ «ТБ ЛЮДИ УКРАЇНИ»</t>
  </si>
  <si>
    <r>
      <rPr>
        <b/>
        <sz val="9"/>
        <color theme="1"/>
        <rFont val="Calibri"/>
        <family val="2"/>
        <charset val="204"/>
        <scheme val="minor"/>
      </rPr>
      <t>ІНФОРМАЦІЯ</t>
    </r>
    <r>
      <rPr>
        <sz val="9"/>
        <color theme="1"/>
        <rFont val="Calibri"/>
        <family val="2"/>
        <charset val="204"/>
        <scheme val="minor"/>
      </rPr>
      <t xml:space="preserve">
</t>
    </r>
    <r>
      <rPr>
        <b/>
        <i/>
        <sz val="9"/>
        <color theme="1"/>
        <rFont val="Calibri"/>
        <family val="2"/>
        <charset val="204"/>
        <scheme val="minor"/>
      </rPr>
      <t>про надходження і використання благодійних пожертв від фізичних та юридичних осіб</t>
    </r>
    <r>
      <rPr>
        <b/>
        <u/>
        <sz val="12"/>
        <color theme="1"/>
        <rFont val="Calibri"/>
        <family val="2"/>
        <charset val="204"/>
        <scheme val="minor"/>
      </rPr>
      <t/>
    </r>
  </si>
  <si>
    <t>Волонтери Харківської області</t>
  </si>
  <si>
    <t>Залишок невикористаних грошових коштів, товарів та послуг на кінець звітного періоду, тис.грн.Станом на (1.01.2021)</t>
  </si>
  <si>
    <t>Залишок невикористаних грошових коштів, товарів та послуг на кінець звітного періоду, тис. грн. Станом на (1.02.2022)</t>
  </si>
  <si>
    <t>Оплата за товари для поточного ремонту приміщень диспансеру</t>
  </si>
  <si>
    <t>Лядова Т.І.,Константиновська О.С.</t>
  </si>
  <si>
    <t xml:space="preserve">Цефтриаксон 2г Левофлоксацин (в/в) 500 мг/100 мл Флуконазол (табл.) гексал 200 мг Флуконазол в/в 400мг/200 млФлуконазол в/в 200мг/100 млМетронідазол (табл.) 400 мг Метронідазол в/в 500 мг/100мл Метронідазол в/в 500 мг/100мл Бускопан плюсРозчин для внутрішньовенних інфузій для корекції порушень електролітного балансу Jonosteril 500 мл Пантопразол 40 мг Транексамова кислота 500 мг, 5мл КетотифенРукавички нітрілові н/ст. Р-р (6-7)Рукавички нітрілові н/стер. Р-р L Рукавички нестерильні / нитрілові, XLРеспiратор FFP2Термоковдра на поліетиленовій основіСерветки стерильні 10*10смПластир бактерицидний різних розмірів Шапочки медичні Шприц 2.0 Шприц 5.0 Шприц 5.0 Шприц 20 млШприц 20 млШприц 10 мл Джгут для в*в маніпуляційСистема д/вливання р-рів ПР з метал.голкою Антисептичний засіб,Деінфекційний засіб Стериліум, </t>
  </si>
  <si>
    <t>Крупа манна, крупа пшенична, крупа перлова</t>
  </si>
  <si>
    <t>Кучма О.В.</t>
  </si>
  <si>
    <t>Мікрохвильова піч Ardesto GO-S723W</t>
  </si>
  <si>
    <t>Косіченко Л.М.</t>
  </si>
  <si>
    <t xml:space="preserve">Монітор Philips 196 V3 LSB б/в </t>
  </si>
  <si>
    <t>Беседин В.В.</t>
  </si>
  <si>
    <t>Бензин А-92-Євро5-ED, Бензин А-95-Євро5-ED</t>
  </si>
  <si>
    <t>Благодіїна орг."Мережа 100 відсотків життя" м Харків"</t>
  </si>
  <si>
    <t>Бензиновий генератор KS 10000E 1/3</t>
  </si>
  <si>
    <t>Сосіски (вакуум уп.)</t>
  </si>
  <si>
    <t>КНП ХОР "Обласна клінічна лікарня"</t>
  </si>
  <si>
    <t>Матрац 90х190 см, аптечка (Корея)</t>
  </si>
  <si>
    <t xml:space="preserve"> Куриленко А.І.</t>
  </si>
  <si>
    <t>Шафа медична старшої медичної сестри 50х160х220, антресоль 54х60х160</t>
  </si>
  <si>
    <t>Фізична особа Шевцов А.М.</t>
  </si>
  <si>
    <t>Оплата за товари</t>
  </si>
  <si>
    <t>Водонагрівач Аtlantic</t>
  </si>
  <si>
    <t>Пральна машина INDEZIT E2S</t>
  </si>
  <si>
    <t>Косильна струна для мото, щит пластиковий Bursan B, вимикач диф.струму (УЗО), розетка двійна, розетка одинарна накладна, ізоляційна стрічка, перехідник з 3/4 на 1/2</t>
  </si>
  <si>
    <t>Олія 1л, Рис 7,5 кг, Тушківка 300гр ж/б, Макаронні вироби 500гр</t>
  </si>
  <si>
    <t>КНП "ОДТКС"</t>
  </si>
  <si>
    <t xml:space="preserve">Олія рафін.0,92Крупа гречана Пшоно Крупа ячнева Сіль 1,5кг Кавовий напій "Галка" Рис Макаронни 5кг ЦукорЧай чорний Дріжджі сухі 100гСухофрукти Тушки курчат-бройлерів 1 кат.заморож. </t>
  </si>
  <si>
    <t xml:space="preserve"> Дріжджі Чай чорний пакет"Майськ.високогір."25п Кілька в т/с ТМ Vікторія 240 г Консерва рибна"Сардина бланш"250г ТМ"АКВА" Чай Чай "Ліптон" чорний 100 Свинина тушкована ж/б 525 г ТМ "ПМК" Крупа перлова Печиво  Печиво"До чаю"пряж.молоко"Рошен Крупа манна Цукор Макарон.вироби Крупа перлова Олія соняш.Кухар Ришелье 1 л Крупа вівсяна Свинина тушкована ж/б 525 г ТМ "ПМК" Крупа пшенична Тушонка куряча 0,525 кг Крупа гречана Кістки Гов’ядина від молодняка крупної рогатої скотини (бички) категорії екстра передня четверт. замор. Крупа гречана М’ясо ніжки курчати-бройлера 200+ г заморожене Крупа ячнева Борошно</t>
  </si>
  <si>
    <t>за липень</t>
  </si>
  <si>
    <t>Дитяча кроватка</t>
  </si>
  <si>
    <t>Сповивальний стіл</t>
  </si>
  <si>
    <t>Фізична особа Єрiн В'ячеслав Володимирович</t>
  </si>
  <si>
    <t>Фізична особа Торбенко Свiтлана Антонiвна</t>
  </si>
  <si>
    <t>Оплата за пральну машину INDEZIT E2S</t>
  </si>
  <si>
    <t>Фізична особа Артьомов Сергiй Федорович</t>
  </si>
  <si>
    <t>Фізична особа Гегельський П.М.</t>
  </si>
  <si>
    <t>Фізична особа СамолюкТ.А. (хiр.вiд.)-700.грн., Нескорода(х/вiд.)-800грн, Савочкин(хiр.вiд.)-500грн., Андреев (пат.анат.)-1300грн</t>
  </si>
  <si>
    <t>Бензин А-92 Євро5-ЕО</t>
  </si>
  <si>
    <t>Дитячі ігри та іграшки</t>
  </si>
  <si>
    <t xml:space="preserve"> Кавовий напій "Галка" Крупа вівсяна Макаронни 5кг Крупа пшенична Дріжджі сухі 100г Сіль 1,5кг Крупа манна Крупа ячнева Крупа пшенична Чай чорний Пшоно Тушки курчат-бройлерів 1 кат.заморож. Борошно Сухофрукти Крупа гречана Крупа перлова Цукор М’ясо ніжки курчати-бройлера 200+ г заморожене Гов’ядина від молодняка крупної рогатої скотини (бички) категорії екстра передня четверт. замор.</t>
  </si>
  <si>
    <t>за серпень</t>
  </si>
  <si>
    <t>ТОВ "Хайтед Україна"</t>
  </si>
  <si>
    <t>Дизельний генератор WattStream WS33-RS (Сер.№ 2204203)</t>
  </si>
  <si>
    <t>Шафа автоматичного вводу резерву 100 А Pro 1p</t>
  </si>
  <si>
    <t>Візок для дизельного генератора WS33-RS</t>
  </si>
  <si>
    <t>Інверторний генератор Kraft&amp;Dele KD 194</t>
  </si>
  <si>
    <t>Мощный фонарь прожектор - яркий переносной фонарик светильник с аккумулятором YAJIA YJ-2829 5W+25LED</t>
  </si>
  <si>
    <t>Павербанк 30000 mAh</t>
  </si>
  <si>
    <t>Благодійна Організація "Харківський Благодійний фонд "Благо"</t>
  </si>
  <si>
    <t xml:space="preserve">Тонометр (HEM 7154 Blood pressure monitor) </t>
  </si>
  <si>
    <t>Небулайзер (Nebulizer Duobaby NE-C 301 E)</t>
  </si>
  <si>
    <t>Термометр вушний+накладки (GT 520+probe ear thermometer)</t>
  </si>
  <si>
    <t xml:space="preserve">Термометр Eco Temp Intelli </t>
  </si>
  <si>
    <t xml:space="preserve">Термометр Flex Temp Smart </t>
  </si>
  <si>
    <t xml:space="preserve">Термометр безконтактний (GT 720 thermometer) </t>
  </si>
  <si>
    <t xml:space="preserve">Небулайзер портативний (Nebulizer Mikro AIR U100) </t>
  </si>
  <si>
    <t>Фізична особа Рибалко Олексiй Миколайович</t>
  </si>
  <si>
    <t>Фізична особа Константиновська Ольга Сергiївна</t>
  </si>
  <si>
    <t>Фізична особа СавочкiнО.I. (хiр.вiд.) - 1000,00грн, Нескородов В.Н.(хiр.вiд.) - 1500,00грн</t>
  </si>
  <si>
    <t>Фізична особа СамолюкТ.А. (хiр.вiд.)-800грн., Нескорода(х/вiд.)-700грн, Савочкин(хiр.вiд.)-400грн.,Андреєв(пат.ан) -1500грн</t>
  </si>
  <si>
    <t>Фізична особа Iванько Людмила Михайлiвна</t>
  </si>
  <si>
    <t>за вересень</t>
  </si>
  <si>
    <t xml:space="preserve">Разом </t>
  </si>
  <si>
    <t xml:space="preserve"> за  III кв-л 2022р. 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</si>
</sst>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8"/>
      <color indexed="8"/>
      <name val="MS Sans Serif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name val="MS Sans Serif"/>
      <family val="2"/>
      <charset val="204"/>
    </font>
    <font>
      <b/>
      <sz val="11"/>
      <name val="Calibri"/>
      <family val="2"/>
      <charset val="204"/>
      <scheme val="minor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9" fillId="0" borderId="0"/>
    <xf numFmtId="0" fontId="13" fillId="0" borderId="0"/>
    <xf numFmtId="0" fontId="9" fillId="0" borderId="0"/>
    <xf numFmtId="0" fontId="9" fillId="0" borderId="0"/>
  </cellStyleXfs>
  <cellXfs count="91">
    <xf numFmtId="0" fontId="0" fillId="0" borderId="0" xfId="0"/>
    <xf numFmtId="2" fontId="2" fillId="0" borderId="3" xfId="0" applyNumberFormat="1" applyFont="1" applyBorder="1" applyAlignment="1">
      <alignment vertical="top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0" xfId="0" applyFont="1"/>
    <xf numFmtId="2" fontId="3" fillId="0" borderId="0" xfId="0" applyNumberFormat="1" applyFont="1"/>
    <xf numFmtId="0" fontId="6" fillId="0" borderId="3" xfId="0" applyFont="1" applyBorder="1" applyAlignment="1">
      <alignment horizontal="left" wrapText="1"/>
    </xf>
    <xf numFmtId="2" fontId="6" fillId="0" borderId="3" xfId="0" applyNumberFormat="1" applyFont="1" applyBorder="1" applyAlignment="1">
      <alignment horizontal="center" wrapText="1"/>
    </xf>
    <xf numFmtId="0" fontId="3" fillId="0" borderId="3" xfId="0" applyFont="1" applyBorder="1" applyAlignment="1">
      <alignment wrapText="1"/>
    </xf>
    <xf numFmtId="0" fontId="3" fillId="0" borderId="0" xfId="0" applyFont="1" applyBorder="1"/>
    <xf numFmtId="0" fontId="6" fillId="0" borderId="3" xfId="0" applyFont="1" applyBorder="1" applyAlignment="1">
      <alignment wrapText="1"/>
    </xf>
    <xf numFmtId="0" fontId="6" fillId="0" borderId="3" xfId="0" applyFont="1" applyBorder="1" applyAlignment="1">
      <alignment vertical="top" wrapText="1"/>
    </xf>
    <xf numFmtId="0" fontId="3" fillId="0" borderId="3" xfId="0" applyFont="1" applyBorder="1"/>
    <xf numFmtId="2" fontId="4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3" xfId="0" applyNumberFormat="1" applyFont="1" applyBorder="1"/>
    <xf numFmtId="0" fontId="6" fillId="0" borderId="3" xfId="0" applyFont="1" applyBorder="1" applyAlignment="1"/>
    <xf numFmtId="2" fontId="3" fillId="0" borderId="3" xfId="0" applyNumberFormat="1" applyFont="1" applyBorder="1" applyAlignment="1">
      <alignment wrapText="1"/>
    </xf>
    <xf numFmtId="2" fontId="3" fillId="0" borderId="0" xfId="0" applyNumberFormat="1" applyFont="1" applyBorder="1"/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0" xfId="0" applyFont="1" applyFill="1" applyAlignment="1">
      <alignment wrapText="1"/>
    </xf>
    <xf numFmtId="0" fontId="11" fillId="0" borderId="10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0" fillId="0" borderId="0" xfId="0" applyAlignment="1">
      <alignment wrapText="1"/>
    </xf>
    <xf numFmtId="0" fontId="14" fillId="0" borderId="3" xfId="2" applyFont="1" applyBorder="1" applyAlignment="1">
      <alignment horizontal="center" wrapText="1"/>
    </xf>
    <xf numFmtId="2" fontId="14" fillId="0" borderId="3" xfId="2" applyNumberFormat="1" applyFont="1" applyBorder="1" applyAlignment="1">
      <alignment horizontal="center"/>
    </xf>
    <xf numFmtId="0" fontId="14" fillId="0" borderId="3" xfId="2" applyFont="1" applyBorder="1" applyAlignment="1">
      <alignment wrapText="1"/>
    </xf>
    <xf numFmtId="0" fontId="10" fillId="0" borderId="9" xfId="3" applyFont="1" applyFill="1" applyBorder="1" applyAlignment="1">
      <alignment horizontal="left" wrapText="1"/>
    </xf>
    <xf numFmtId="0" fontId="15" fillId="0" borderId="9" xfId="4" applyFont="1" applyFill="1" applyBorder="1" applyAlignment="1">
      <alignment horizontal="left" wrapText="1"/>
    </xf>
    <xf numFmtId="2" fontId="4" fillId="0" borderId="2" xfId="0" applyNumberFormat="1" applyFont="1" applyBorder="1" applyAlignment="1">
      <alignment horizontal="center"/>
    </xf>
    <xf numFmtId="0" fontId="16" fillId="0" borderId="11" xfId="0" applyFont="1" applyBorder="1"/>
    <xf numFmtId="0" fontId="16" fillId="0" borderId="12" xfId="0" applyFont="1" applyBorder="1" applyAlignment="1">
      <alignment horizontal="center"/>
    </xf>
    <xf numFmtId="0" fontId="17" fillId="0" borderId="12" xfId="0" applyFont="1" applyFill="1" applyBorder="1" applyAlignment="1">
      <alignment wrapText="1"/>
    </xf>
    <xf numFmtId="2" fontId="16" fillId="0" borderId="12" xfId="0" applyNumberFormat="1" applyFont="1" applyBorder="1" applyAlignment="1">
      <alignment horizontal="center"/>
    </xf>
    <xf numFmtId="2" fontId="16" fillId="0" borderId="13" xfId="0" applyNumberFormat="1" applyFont="1" applyBorder="1" applyAlignment="1">
      <alignment horizontal="center"/>
    </xf>
    <xf numFmtId="0" fontId="8" fillId="0" borderId="0" xfId="0" applyFont="1" applyBorder="1"/>
    <xf numFmtId="0" fontId="3" fillId="0" borderId="2" xfId="0" applyFont="1" applyBorder="1"/>
    <xf numFmtId="0" fontId="6" fillId="0" borderId="2" xfId="0" applyFont="1" applyBorder="1" applyAlignment="1"/>
    <xf numFmtId="2" fontId="3" fillId="0" borderId="2" xfId="0" applyNumberFormat="1" applyFont="1" applyBorder="1" applyAlignment="1">
      <alignment horizontal="center"/>
    </xf>
    <xf numFmtId="2" fontId="3" fillId="0" borderId="2" xfId="0" applyNumberFormat="1" applyFont="1" applyBorder="1"/>
    <xf numFmtId="2" fontId="6" fillId="0" borderId="2" xfId="0" applyNumberFormat="1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center"/>
    </xf>
    <xf numFmtId="2" fontId="7" fillId="0" borderId="12" xfId="0" applyNumberFormat="1" applyFont="1" applyBorder="1" applyAlignment="1">
      <alignment horizontal="center" wrapText="1"/>
    </xf>
    <xf numFmtId="2" fontId="7" fillId="0" borderId="13" xfId="0" applyNumberFormat="1" applyFont="1" applyBorder="1" applyAlignment="1">
      <alignment horizontal="center" wrapText="1"/>
    </xf>
    <xf numFmtId="0" fontId="6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8" xfId="0" applyFont="1" applyBorder="1"/>
    <xf numFmtId="2" fontId="4" fillId="0" borderId="8" xfId="0" applyNumberFormat="1" applyFont="1" applyBorder="1" applyAlignment="1">
      <alignment horizontal="center"/>
    </xf>
    <xf numFmtId="0" fontId="14" fillId="0" borderId="8" xfId="2" applyFont="1" applyBorder="1" applyAlignment="1">
      <alignment horizontal="center" wrapText="1"/>
    </xf>
    <xf numFmtId="2" fontId="3" fillId="0" borderId="8" xfId="0" applyNumberFormat="1" applyFont="1" applyBorder="1" applyAlignment="1">
      <alignment horizontal="center"/>
    </xf>
    <xf numFmtId="2" fontId="14" fillId="0" borderId="8" xfId="2" applyNumberFormat="1" applyFont="1" applyBorder="1" applyAlignment="1">
      <alignment horizontal="center"/>
    </xf>
    <xf numFmtId="0" fontId="14" fillId="0" borderId="8" xfId="2" applyFont="1" applyBorder="1" applyAlignment="1">
      <alignment wrapText="1"/>
    </xf>
    <xf numFmtId="2" fontId="6" fillId="0" borderId="8" xfId="0" applyNumberFormat="1" applyFont="1" applyBorder="1" applyAlignment="1">
      <alignment horizontal="center" wrapText="1"/>
    </xf>
    <xf numFmtId="0" fontId="6" fillId="0" borderId="8" xfId="0" applyFont="1" applyBorder="1" applyAlignment="1">
      <alignment vertical="top" wrapText="1"/>
    </xf>
    <xf numFmtId="0" fontId="10" fillId="0" borderId="14" xfId="1" applyFont="1" applyFill="1" applyBorder="1" applyAlignment="1">
      <alignment horizontal="left" wrapText="1"/>
    </xf>
    <xf numFmtId="2" fontId="7" fillId="0" borderId="8" xfId="0" applyNumberFormat="1" applyFont="1" applyBorder="1" applyAlignment="1">
      <alignment horizontal="center" wrapText="1"/>
    </xf>
    <xf numFmtId="0" fontId="6" fillId="0" borderId="8" xfId="0" applyFont="1" applyBorder="1" applyAlignment="1">
      <alignment horizontal="left" wrapText="1"/>
    </xf>
    <xf numFmtId="2" fontId="3" fillId="0" borderId="8" xfId="0" applyNumberFormat="1" applyFont="1" applyBorder="1"/>
    <xf numFmtId="0" fontId="3" fillId="0" borderId="15" xfId="0" applyFont="1" applyBorder="1"/>
    <xf numFmtId="0" fontId="3" fillId="0" borderId="16" xfId="0" applyFont="1" applyBorder="1"/>
    <xf numFmtId="2" fontId="3" fillId="0" borderId="16" xfId="0" applyNumberFormat="1" applyFont="1" applyBorder="1"/>
    <xf numFmtId="0" fontId="6" fillId="0" borderId="16" xfId="0" applyFont="1" applyBorder="1" applyAlignment="1"/>
    <xf numFmtId="2" fontId="3" fillId="0" borderId="16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 wrapText="1"/>
    </xf>
    <xf numFmtId="0" fontId="3" fillId="0" borderId="16" xfId="0" applyFont="1" applyFill="1" applyBorder="1" applyAlignment="1">
      <alignment wrapText="1"/>
    </xf>
    <xf numFmtId="2" fontId="3" fillId="0" borderId="17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 wrapText="1"/>
    </xf>
    <xf numFmtId="0" fontId="7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/>
    </xf>
    <xf numFmtId="2" fontId="7" fillId="0" borderId="19" xfId="0" applyNumberFormat="1" applyFont="1" applyBorder="1" applyAlignment="1">
      <alignment horizontal="center" wrapText="1"/>
    </xf>
    <xf numFmtId="2" fontId="7" fillId="0" borderId="20" xfId="0" applyNumberFormat="1" applyFont="1" applyBorder="1" applyAlignment="1">
      <alignment horizontal="center" wrapText="1"/>
    </xf>
  </cellXfs>
  <cellStyles count="5">
    <cellStyle name="Обычный" xfId="0" builtinId="0"/>
    <cellStyle name="Обычный 2" xfId="2"/>
    <cellStyle name="Обычный_Лист1" xfId="3"/>
    <cellStyle name="Обычный_Лист2" xfId="4"/>
    <cellStyle name="Обычный_Лист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04"/>
  <sheetViews>
    <sheetView tabSelected="1" view="pageBreakPreview" topLeftCell="A19" zoomScale="60" zoomScaleNormal="100" workbookViewId="0">
      <selection activeCell="E19" sqref="E19"/>
    </sheetView>
  </sheetViews>
  <sheetFormatPr defaultColWidth="9.1796875" defaultRowHeight="12"/>
  <cols>
    <col min="1" max="1" width="5" style="5" customWidth="1"/>
    <col min="2" max="2" width="13.81640625" style="5" customWidth="1"/>
    <col min="3" max="3" width="9.453125" style="5" customWidth="1"/>
    <col min="4" max="4" width="29.453125" style="5" customWidth="1"/>
    <col min="5" max="5" width="11.453125" style="6" customWidth="1"/>
    <col min="6" max="6" width="11" style="6" customWidth="1"/>
    <col min="7" max="7" width="26" style="6" customWidth="1"/>
    <col min="8" max="8" width="9.7265625" style="6" customWidth="1"/>
    <col min="9" max="9" width="16.81640625" style="5" customWidth="1"/>
    <col min="10" max="10" width="9.1796875" style="5"/>
    <col min="11" max="11" width="32" style="5" customWidth="1"/>
    <col min="12" max="12" width="9.453125" style="5" customWidth="1"/>
    <col min="13" max="13" width="10.7265625" style="5" customWidth="1"/>
    <col min="14" max="14" width="9.1796875" style="5"/>
    <col min="15" max="15" width="25.26953125" style="5" customWidth="1"/>
    <col min="16" max="16384" width="9.1796875" style="5"/>
  </cols>
  <sheetData>
    <row r="1" spans="1:13" ht="21" customHeight="1">
      <c r="I1" s="20" t="s">
        <v>0</v>
      </c>
      <c r="J1" s="20"/>
      <c r="K1" s="20"/>
      <c r="L1" s="20"/>
      <c r="M1" s="20"/>
    </row>
    <row r="2" spans="1:13" ht="25.5" customHeight="1">
      <c r="A2" s="21" t="s">
        <v>17</v>
      </c>
      <c r="B2" s="22"/>
      <c r="C2" s="22"/>
      <c r="D2" s="22"/>
      <c r="E2" s="21"/>
      <c r="F2" s="21"/>
      <c r="G2" s="21"/>
      <c r="H2" s="21"/>
      <c r="I2" s="21"/>
      <c r="J2" s="21"/>
      <c r="K2" s="21"/>
      <c r="L2" s="21"/>
      <c r="M2" s="21"/>
    </row>
    <row r="3" spans="1:13" ht="51.75" customHeight="1">
      <c r="A3" s="34" t="s">
        <v>1</v>
      </c>
      <c r="B3" s="34" t="s">
        <v>2</v>
      </c>
      <c r="C3" s="23" t="s">
        <v>19</v>
      </c>
      <c r="D3" s="24" t="s">
        <v>3</v>
      </c>
      <c r="E3" s="26" t="s">
        <v>4</v>
      </c>
      <c r="F3" s="27"/>
      <c r="G3" s="28"/>
      <c r="H3" s="29" t="s">
        <v>5</v>
      </c>
      <c r="I3" s="31" t="s">
        <v>6</v>
      </c>
      <c r="J3" s="32"/>
      <c r="K3" s="32"/>
      <c r="L3" s="33"/>
      <c r="M3" s="34" t="s">
        <v>20</v>
      </c>
    </row>
    <row r="4" spans="1:13" ht="108.75" customHeight="1">
      <c r="A4" s="36"/>
      <c r="B4" s="36"/>
      <c r="C4" s="23"/>
      <c r="D4" s="25"/>
      <c r="E4" s="1" t="s">
        <v>7</v>
      </c>
      <c r="F4" s="2" t="s">
        <v>8</v>
      </c>
      <c r="G4" s="3" t="s">
        <v>9</v>
      </c>
      <c r="H4" s="30"/>
      <c r="I4" s="4" t="s">
        <v>10</v>
      </c>
      <c r="J4" s="4" t="s">
        <v>11</v>
      </c>
      <c r="K4" s="4" t="s">
        <v>12</v>
      </c>
      <c r="L4" s="4" t="s">
        <v>11</v>
      </c>
      <c r="M4" s="35"/>
    </row>
    <row r="5" spans="1:13" s="10" customFormat="1" ht="360">
      <c r="A5" s="13"/>
      <c r="B5" s="13"/>
      <c r="C5" s="37">
        <v>243.97</v>
      </c>
      <c r="D5" s="11" t="s">
        <v>22</v>
      </c>
      <c r="E5" s="15"/>
      <c r="F5" s="16">
        <v>382.4</v>
      </c>
      <c r="G5" s="38" t="s">
        <v>23</v>
      </c>
      <c r="H5" s="8">
        <f t="shared" ref="H5:H30" si="0">SUM(E5:F5)</f>
        <v>382.4</v>
      </c>
      <c r="I5" s="12"/>
      <c r="J5" s="15"/>
      <c r="K5" s="13"/>
      <c r="L5" s="13"/>
      <c r="M5" s="15">
        <f>C5+H5-J5-L5</f>
        <v>626.37</v>
      </c>
    </row>
    <row r="6" spans="1:13" s="10" customFormat="1" ht="24">
      <c r="A6" s="13"/>
      <c r="B6" s="13"/>
      <c r="C6" s="16">
        <f t="shared" ref="C6:C19" si="1">M5</f>
        <v>626.37</v>
      </c>
      <c r="D6" s="17" t="s">
        <v>18</v>
      </c>
      <c r="E6" s="15"/>
      <c r="F6" s="16">
        <v>5.5</v>
      </c>
      <c r="G6" s="18" t="s">
        <v>24</v>
      </c>
      <c r="H6" s="8">
        <f t="shared" si="0"/>
        <v>5.5</v>
      </c>
      <c r="I6" s="13"/>
      <c r="J6" s="13"/>
      <c r="K6" s="13"/>
      <c r="L6" s="13"/>
      <c r="M6" s="15">
        <f t="shared" ref="M6:M19" si="2">C6+H6-J6-L6</f>
        <v>631.87</v>
      </c>
    </row>
    <row r="7" spans="1:13" s="10" customFormat="1">
      <c r="A7" s="13"/>
      <c r="B7" s="13"/>
      <c r="C7" s="16">
        <f t="shared" si="1"/>
        <v>631.87</v>
      </c>
      <c r="D7" s="17" t="s">
        <v>25</v>
      </c>
      <c r="E7" s="15"/>
      <c r="F7" s="16">
        <v>2.1</v>
      </c>
      <c r="G7" s="16" t="s">
        <v>26</v>
      </c>
      <c r="H7" s="8">
        <f t="shared" si="0"/>
        <v>2.1</v>
      </c>
      <c r="I7" s="13"/>
      <c r="J7" s="13"/>
      <c r="K7" s="13" t="s">
        <v>26</v>
      </c>
      <c r="L7" s="13">
        <v>2.1</v>
      </c>
      <c r="M7" s="15">
        <f t="shared" si="2"/>
        <v>631.87</v>
      </c>
    </row>
    <row r="8" spans="1:13" s="10" customFormat="1">
      <c r="A8" s="13"/>
      <c r="B8" s="13"/>
      <c r="C8" s="16">
        <f t="shared" si="1"/>
        <v>631.87</v>
      </c>
      <c r="D8" s="17" t="s">
        <v>27</v>
      </c>
      <c r="E8" s="15"/>
      <c r="F8" s="16">
        <v>0.8</v>
      </c>
      <c r="G8" s="16" t="s">
        <v>28</v>
      </c>
      <c r="H8" s="8">
        <f t="shared" si="0"/>
        <v>0.8</v>
      </c>
      <c r="I8" s="13"/>
      <c r="J8" s="13"/>
      <c r="K8" s="13" t="s">
        <v>28</v>
      </c>
      <c r="L8" s="13">
        <v>0.8</v>
      </c>
      <c r="M8" s="15">
        <f t="shared" si="2"/>
        <v>631.87</v>
      </c>
    </row>
    <row r="9" spans="1:13" s="10" customFormat="1" ht="24">
      <c r="A9" s="13"/>
      <c r="B9" s="13"/>
      <c r="C9" s="16">
        <f t="shared" si="1"/>
        <v>631.87</v>
      </c>
      <c r="D9" s="17" t="s">
        <v>29</v>
      </c>
      <c r="E9" s="15"/>
      <c r="F9" s="16">
        <v>10</v>
      </c>
      <c r="G9" s="18" t="s">
        <v>30</v>
      </c>
      <c r="H9" s="8">
        <f t="shared" si="0"/>
        <v>10</v>
      </c>
      <c r="I9" s="13"/>
      <c r="J9" s="13"/>
      <c r="K9" s="18" t="s">
        <v>30</v>
      </c>
      <c r="L9" s="13">
        <v>10</v>
      </c>
      <c r="M9" s="15">
        <f t="shared" si="2"/>
        <v>631.87</v>
      </c>
    </row>
    <row r="10" spans="1:13" s="10" customFormat="1" ht="23.5">
      <c r="A10" s="13"/>
      <c r="B10" s="13"/>
      <c r="C10" s="16">
        <f t="shared" si="1"/>
        <v>631.87</v>
      </c>
      <c r="D10" s="11" t="s">
        <v>31</v>
      </c>
      <c r="E10" s="15"/>
      <c r="F10" s="16">
        <v>51</v>
      </c>
      <c r="G10" s="16" t="s">
        <v>32</v>
      </c>
      <c r="H10" s="8">
        <f t="shared" si="0"/>
        <v>51</v>
      </c>
      <c r="I10" s="13"/>
      <c r="J10" s="13"/>
      <c r="K10" s="16" t="s">
        <v>32</v>
      </c>
      <c r="L10" s="13">
        <v>51</v>
      </c>
      <c r="M10" s="15">
        <f t="shared" si="2"/>
        <v>631.87</v>
      </c>
    </row>
    <row r="11" spans="1:13" s="10" customFormat="1">
      <c r="A11" s="13"/>
      <c r="B11" s="13"/>
      <c r="C11" s="16">
        <f t="shared" si="1"/>
        <v>631.87</v>
      </c>
      <c r="D11" s="17" t="s">
        <v>18</v>
      </c>
      <c r="E11" s="15"/>
      <c r="F11" s="16">
        <v>3.8</v>
      </c>
      <c r="G11" s="16" t="s">
        <v>33</v>
      </c>
      <c r="H11" s="8">
        <f t="shared" si="0"/>
        <v>3.8</v>
      </c>
      <c r="I11" s="13"/>
      <c r="J11" s="13"/>
      <c r="K11" s="13"/>
      <c r="L11" s="13"/>
      <c r="M11" s="15">
        <f t="shared" si="2"/>
        <v>635.66999999999996</v>
      </c>
    </row>
    <row r="12" spans="1:13" s="10" customFormat="1">
      <c r="A12" s="13"/>
      <c r="B12" s="13"/>
      <c r="C12" s="16">
        <f t="shared" si="1"/>
        <v>635.66999999999996</v>
      </c>
      <c r="D12" s="17" t="s">
        <v>34</v>
      </c>
      <c r="E12" s="15"/>
      <c r="F12" s="16">
        <v>26.5</v>
      </c>
      <c r="G12" s="16" t="s">
        <v>35</v>
      </c>
      <c r="H12" s="8">
        <f t="shared" si="0"/>
        <v>26.5</v>
      </c>
      <c r="I12" s="13"/>
      <c r="J12" s="13"/>
      <c r="K12" s="16" t="s">
        <v>35</v>
      </c>
      <c r="L12" s="13">
        <v>26.5</v>
      </c>
      <c r="M12" s="15">
        <f t="shared" si="2"/>
        <v>635.66999999999996</v>
      </c>
    </row>
    <row r="13" spans="1:13" s="10" customFormat="1" ht="36">
      <c r="A13" s="13"/>
      <c r="B13" s="13"/>
      <c r="C13" s="16">
        <f t="shared" si="1"/>
        <v>635.66999999999996</v>
      </c>
      <c r="D13" s="17" t="s">
        <v>36</v>
      </c>
      <c r="E13" s="15"/>
      <c r="F13" s="16">
        <v>13.5</v>
      </c>
      <c r="G13" s="18" t="s">
        <v>37</v>
      </c>
      <c r="H13" s="8">
        <f t="shared" si="0"/>
        <v>13.5</v>
      </c>
      <c r="I13" s="13"/>
      <c r="J13" s="13"/>
      <c r="K13" s="18" t="s">
        <v>37</v>
      </c>
      <c r="L13" s="13">
        <v>13.5</v>
      </c>
      <c r="M13" s="15">
        <f t="shared" si="2"/>
        <v>635.66999999999996</v>
      </c>
    </row>
    <row r="14" spans="1:13" s="10" customFormat="1">
      <c r="A14" s="13"/>
      <c r="B14" s="13"/>
      <c r="C14" s="16">
        <f t="shared" si="1"/>
        <v>635.66999999999996</v>
      </c>
      <c r="D14" s="17" t="s">
        <v>38</v>
      </c>
      <c r="E14" s="15">
        <v>0.7</v>
      </c>
      <c r="F14" s="16"/>
      <c r="G14" s="16"/>
      <c r="H14" s="8">
        <f t="shared" si="0"/>
        <v>0.7</v>
      </c>
      <c r="I14" s="13" t="s">
        <v>39</v>
      </c>
      <c r="J14" s="13">
        <v>6.4</v>
      </c>
      <c r="K14" s="18" t="s">
        <v>40</v>
      </c>
      <c r="L14" s="13"/>
      <c r="M14" s="15">
        <f t="shared" si="2"/>
        <v>629.97</v>
      </c>
    </row>
    <row r="15" spans="1:13" s="10" customFormat="1">
      <c r="A15" s="13"/>
      <c r="B15" s="13"/>
      <c r="C15" s="16">
        <f t="shared" si="1"/>
        <v>629.97</v>
      </c>
      <c r="D15" s="17"/>
      <c r="E15" s="15"/>
      <c r="F15" s="16"/>
      <c r="G15" s="16"/>
      <c r="H15" s="8">
        <f t="shared" si="0"/>
        <v>0</v>
      </c>
      <c r="I15" s="13" t="s">
        <v>39</v>
      </c>
      <c r="J15" s="13">
        <v>7.1</v>
      </c>
      <c r="K15" s="9" t="s">
        <v>41</v>
      </c>
      <c r="L15" s="13"/>
      <c r="M15" s="15">
        <f t="shared" si="2"/>
        <v>622.87</v>
      </c>
    </row>
    <row r="16" spans="1:13" s="10" customFormat="1" ht="60">
      <c r="A16" s="13"/>
      <c r="B16" s="13"/>
      <c r="C16" s="16">
        <f t="shared" si="1"/>
        <v>622.87</v>
      </c>
      <c r="D16" s="17"/>
      <c r="E16" s="15"/>
      <c r="F16" s="16"/>
      <c r="G16" s="16"/>
      <c r="H16" s="8">
        <f t="shared" si="0"/>
        <v>0</v>
      </c>
      <c r="I16" s="13" t="s">
        <v>39</v>
      </c>
      <c r="J16" s="13">
        <v>1.4</v>
      </c>
      <c r="K16" s="9" t="s">
        <v>42</v>
      </c>
      <c r="L16" s="13"/>
      <c r="M16" s="15">
        <f t="shared" si="2"/>
        <v>621.47</v>
      </c>
    </row>
    <row r="17" spans="1:15" s="10" customFormat="1" ht="24">
      <c r="A17" s="13"/>
      <c r="B17" s="13"/>
      <c r="C17" s="16">
        <f t="shared" si="1"/>
        <v>621.47</v>
      </c>
      <c r="D17" s="11" t="s">
        <v>31</v>
      </c>
      <c r="E17" s="15"/>
      <c r="F17" s="16">
        <v>187.1</v>
      </c>
      <c r="G17" s="18" t="s">
        <v>43</v>
      </c>
      <c r="H17" s="8">
        <f t="shared" si="0"/>
        <v>187.1</v>
      </c>
      <c r="I17" s="13"/>
      <c r="J17" s="13"/>
      <c r="K17" s="18" t="s">
        <v>43</v>
      </c>
      <c r="L17" s="13">
        <v>187.1</v>
      </c>
      <c r="M17" s="15">
        <f t="shared" si="2"/>
        <v>621.47</v>
      </c>
    </row>
    <row r="18" spans="1:15" s="10" customFormat="1" ht="204.5" thickBot="1">
      <c r="A18" s="54"/>
      <c r="B18" s="54"/>
      <c r="C18" s="57">
        <f t="shared" si="1"/>
        <v>621.47</v>
      </c>
      <c r="D18" s="55" t="s">
        <v>44</v>
      </c>
      <c r="E18" s="56"/>
      <c r="F18" s="57">
        <v>24.7</v>
      </c>
      <c r="G18" s="74" t="s">
        <v>45</v>
      </c>
      <c r="H18" s="58">
        <f t="shared" si="0"/>
        <v>24.7</v>
      </c>
      <c r="I18" s="54"/>
      <c r="J18" s="54"/>
      <c r="K18" s="38" t="s">
        <v>46</v>
      </c>
      <c r="L18" s="54">
        <f>209.4-187.1</f>
        <v>22.300000000000011</v>
      </c>
      <c r="M18" s="56">
        <f t="shared" si="2"/>
        <v>623.87000000000012</v>
      </c>
    </row>
    <row r="19" spans="1:15" s="10" customFormat="1" ht="276">
      <c r="A19" s="78"/>
      <c r="B19" s="79"/>
      <c r="C19" s="80">
        <f t="shared" si="1"/>
        <v>623.87000000000012</v>
      </c>
      <c r="D19" s="81"/>
      <c r="E19" s="82"/>
      <c r="F19" s="80"/>
      <c r="G19" s="80"/>
      <c r="H19" s="83">
        <f t="shared" si="0"/>
        <v>0</v>
      </c>
      <c r="I19" s="79"/>
      <c r="J19" s="79"/>
      <c r="K19" s="84" t="s">
        <v>23</v>
      </c>
      <c r="L19" s="79">
        <v>396.1</v>
      </c>
      <c r="M19" s="85">
        <f t="shared" si="2"/>
        <v>227.7700000000001</v>
      </c>
      <c r="O19" s="19"/>
    </row>
    <row r="20" spans="1:15" s="10" customFormat="1" ht="12.5" thickBot="1">
      <c r="A20" s="86"/>
      <c r="B20" s="87" t="s">
        <v>14</v>
      </c>
      <c r="C20" s="88">
        <v>243.97</v>
      </c>
      <c r="D20" s="89" t="s">
        <v>47</v>
      </c>
      <c r="E20" s="89">
        <f>SUM(E5:E19)</f>
        <v>0.7</v>
      </c>
      <c r="F20" s="89">
        <f>SUM(F5:F19)</f>
        <v>707.40000000000009</v>
      </c>
      <c r="G20" s="89">
        <f>SUM(G5:G19)</f>
        <v>0</v>
      </c>
      <c r="H20" s="89">
        <f>SUM(H5:H19)</f>
        <v>708.1</v>
      </c>
      <c r="I20" s="89">
        <f>SUM(I5:I19)</f>
        <v>0</v>
      </c>
      <c r="J20" s="89">
        <f>SUM(J5:J19)</f>
        <v>14.9</v>
      </c>
      <c r="K20" s="89">
        <f>SUM(K5:K19)</f>
        <v>0</v>
      </c>
      <c r="L20" s="89">
        <f>SUM(L5:L19)</f>
        <v>709.40000000000009</v>
      </c>
      <c r="M20" s="90">
        <f>C20+H20-J20-L20</f>
        <v>227.76999999999998</v>
      </c>
      <c r="O20" s="19"/>
    </row>
    <row r="21" spans="1:15" s="10" customFormat="1" ht="23.5">
      <c r="A21" s="66"/>
      <c r="B21" s="66"/>
      <c r="C21" s="75">
        <v>227.77</v>
      </c>
      <c r="D21" s="76" t="s">
        <v>15</v>
      </c>
      <c r="E21" s="69"/>
      <c r="F21" s="77">
        <v>0.7</v>
      </c>
      <c r="G21" s="77" t="s">
        <v>48</v>
      </c>
      <c r="H21" s="72">
        <f t="shared" si="0"/>
        <v>0.7</v>
      </c>
      <c r="I21" s="73"/>
      <c r="J21" s="69"/>
      <c r="K21" s="66"/>
      <c r="L21" s="66"/>
      <c r="M21" s="69">
        <f t="shared" ref="M21:M53" si="3">C21+H21-J21-L21</f>
        <v>228.47</v>
      </c>
    </row>
    <row r="22" spans="1:15" s="10" customFormat="1" ht="23.5">
      <c r="A22" s="13"/>
      <c r="B22" s="13"/>
      <c r="C22" s="16">
        <f t="shared" ref="C22:C30" si="4">M21</f>
        <v>228.47</v>
      </c>
      <c r="D22" s="7" t="s">
        <v>15</v>
      </c>
      <c r="E22" s="15"/>
      <c r="F22" s="16">
        <v>0.8</v>
      </c>
      <c r="G22" s="39" t="s">
        <v>49</v>
      </c>
      <c r="H22" s="8">
        <f t="shared" si="0"/>
        <v>0.8</v>
      </c>
      <c r="I22" s="13"/>
      <c r="J22" s="13"/>
      <c r="K22" s="13"/>
      <c r="L22" s="13"/>
      <c r="M22" s="15">
        <f t="shared" si="3"/>
        <v>229.27</v>
      </c>
    </row>
    <row r="23" spans="1:15" s="10" customFormat="1" ht="69">
      <c r="A23" s="13"/>
      <c r="B23" s="13"/>
      <c r="C23" s="16">
        <f t="shared" si="4"/>
        <v>229.27</v>
      </c>
      <c r="D23" s="11" t="s">
        <v>50</v>
      </c>
      <c r="E23" s="15">
        <v>1.5</v>
      </c>
      <c r="F23" s="16"/>
      <c r="G23" s="16"/>
      <c r="H23" s="8">
        <f t="shared" si="0"/>
        <v>1.5</v>
      </c>
      <c r="I23" s="12" t="s">
        <v>13</v>
      </c>
      <c r="J23" s="13">
        <v>0.2</v>
      </c>
      <c r="K23" s="40"/>
      <c r="L23" s="13"/>
      <c r="M23" s="15">
        <f t="shared" si="3"/>
        <v>230.57000000000002</v>
      </c>
    </row>
    <row r="24" spans="1:15" s="10" customFormat="1" ht="24">
      <c r="A24" s="13"/>
      <c r="B24" s="13"/>
      <c r="C24" s="16">
        <f t="shared" si="4"/>
        <v>230.57000000000002</v>
      </c>
      <c r="D24" s="11" t="s">
        <v>51</v>
      </c>
      <c r="E24" s="15">
        <v>1</v>
      </c>
      <c r="F24" s="16"/>
      <c r="G24" s="16"/>
      <c r="H24" s="8">
        <f t="shared" si="0"/>
        <v>1</v>
      </c>
      <c r="I24" s="9" t="s">
        <v>52</v>
      </c>
      <c r="J24" s="13">
        <v>9.5</v>
      </c>
      <c r="K24" s="13"/>
      <c r="L24" s="13"/>
      <c r="M24" s="15">
        <f t="shared" si="3"/>
        <v>222.07000000000002</v>
      </c>
    </row>
    <row r="25" spans="1:15" s="10" customFormat="1" ht="48">
      <c r="A25" s="13"/>
      <c r="B25" s="13"/>
      <c r="C25" s="16">
        <f t="shared" si="4"/>
        <v>222.07000000000002</v>
      </c>
      <c r="D25" s="11" t="s">
        <v>53</v>
      </c>
      <c r="E25" s="15">
        <v>1.4</v>
      </c>
      <c r="F25" s="16"/>
      <c r="G25" s="16"/>
      <c r="H25" s="8">
        <f t="shared" si="0"/>
        <v>1.4</v>
      </c>
      <c r="I25" s="9" t="s">
        <v>21</v>
      </c>
      <c r="J25" s="13">
        <v>1.5</v>
      </c>
      <c r="K25" s="13"/>
      <c r="L25" s="13"/>
      <c r="M25" s="15">
        <f t="shared" si="3"/>
        <v>221.97000000000003</v>
      </c>
    </row>
    <row r="26" spans="1:15" s="10" customFormat="1">
      <c r="A26" s="13"/>
      <c r="B26" s="13"/>
      <c r="C26" s="16">
        <f t="shared" si="4"/>
        <v>221.97000000000003</v>
      </c>
      <c r="D26" s="11" t="s">
        <v>54</v>
      </c>
      <c r="E26" s="15">
        <v>1.4</v>
      </c>
      <c r="F26" s="16"/>
      <c r="G26" s="16"/>
      <c r="H26" s="8">
        <f t="shared" si="0"/>
        <v>1.4</v>
      </c>
      <c r="I26" s="9"/>
      <c r="J26" s="13"/>
      <c r="K26" s="13"/>
      <c r="L26" s="13"/>
      <c r="M26" s="15">
        <f t="shared" si="3"/>
        <v>223.37000000000003</v>
      </c>
    </row>
    <row r="27" spans="1:15" s="10" customFormat="1" ht="46.5">
      <c r="A27" s="13"/>
      <c r="B27" s="13"/>
      <c r="C27" s="16">
        <f t="shared" si="4"/>
        <v>223.37000000000003</v>
      </c>
      <c r="D27" s="11" t="s">
        <v>55</v>
      </c>
      <c r="E27" s="15">
        <v>3.3</v>
      </c>
      <c r="F27" s="16"/>
      <c r="G27" s="16"/>
      <c r="H27" s="8">
        <f t="shared" si="0"/>
        <v>3.3</v>
      </c>
      <c r="I27" s="9"/>
      <c r="J27" s="13"/>
      <c r="K27" s="13"/>
      <c r="L27" s="13"/>
      <c r="M27" s="15">
        <f t="shared" si="3"/>
        <v>226.67000000000004</v>
      </c>
    </row>
    <row r="28" spans="1:15" s="10" customFormat="1">
      <c r="A28" s="13"/>
      <c r="B28" s="13"/>
      <c r="C28" s="16">
        <f t="shared" si="4"/>
        <v>226.67000000000004</v>
      </c>
      <c r="D28" s="17" t="s">
        <v>18</v>
      </c>
      <c r="E28" s="15"/>
      <c r="F28" s="16">
        <v>2.9</v>
      </c>
      <c r="G28" s="16" t="s">
        <v>56</v>
      </c>
      <c r="H28" s="8">
        <f t="shared" si="0"/>
        <v>2.9</v>
      </c>
      <c r="I28" s="9"/>
      <c r="J28" s="13"/>
      <c r="K28" s="16" t="s">
        <v>56</v>
      </c>
      <c r="L28" s="13">
        <v>2.9</v>
      </c>
      <c r="M28" s="15">
        <f t="shared" si="3"/>
        <v>226.67000000000004</v>
      </c>
    </row>
    <row r="29" spans="1:15" s="10" customFormat="1" ht="23.5">
      <c r="A29" s="13"/>
      <c r="B29" s="13"/>
      <c r="C29" s="16">
        <f t="shared" si="4"/>
        <v>226.67000000000004</v>
      </c>
      <c r="D29" s="7" t="s">
        <v>15</v>
      </c>
      <c r="E29" s="15"/>
      <c r="F29" s="16"/>
      <c r="G29" s="16" t="s">
        <v>57</v>
      </c>
      <c r="H29" s="8">
        <v>0.7</v>
      </c>
      <c r="I29" s="9"/>
      <c r="J29" s="13"/>
      <c r="K29" s="16" t="s">
        <v>57</v>
      </c>
      <c r="L29" s="13">
        <v>0.7</v>
      </c>
      <c r="M29" s="15">
        <f t="shared" si="3"/>
        <v>226.67000000000004</v>
      </c>
    </row>
    <row r="30" spans="1:15" s="10" customFormat="1" ht="189" thickBot="1">
      <c r="A30" s="54"/>
      <c r="B30" s="54"/>
      <c r="C30" s="57">
        <f t="shared" si="4"/>
        <v>226.67000000000004</v>
      </c>
      <c r="D30" s="64"/>
      <c r="E30" s="56"/>
      <c r="F30" s="57"/>
      <c r="G30" s="57"/>
      <c r="H30" s="58">
        <f t="shared" si="0"/>
        <v>0</v>
      </c>
      <c r="I30" s="65"/>
      <c r="J30" s="54"/>
      <c r="K30" s="41" t="s">
        <v>58</v>
      </c>
      <c r="L30" s="54">
        <v>19.5</v>
      </c>
      <c r="M30" s="56">
        <f t="shared" si="3"/>
        <v>207.17000000000004</v>
      </c>
    </row>
    <row r="31" spans="1:15" s="10" customFormat="1" ht="12.5" thickBot="1">
      <c r="A31" s="59"/>
      <c r="B31" s="60" t="s">
        <v>14</v>
      </c>
      <c r="C31" s="61">
        <f>C21</f>
        <v>227.77</v>
      </c>
      <c r="D31" s="62" t="s">
        <v>59</v>
      </c>
      <c r="E31" s="62">
        <f>SUM(E21:E30)</f>
        <v>8.6</v>
      </c>
      <c r="F31" s="62">
        <f>SUM(F21:F30)</f>
        <v>4.4000000000000004</v>
      </c>
      <c r="G31" s="62">
        <f>SUM(G21:G30)</f>
        <v>0</v>
      </c>
      <c r="H31" s="62">
        <f>SUM(H21:H30)</f>
        <v>13.700000000000001</v>
      </c>
      <c r="I31" s="62">
        <f>SUM(I21:I30)</f>
        <v>0</v>
      </c>
      <c r="J31" s="62">
        <f>SUM(J21:J30)</f>
        <v>11.2</v>
      </c>
      <c r="K31" s="62"/>
      <c r="L31" s="62">
        <f>SUM(L21:L30)</f>
        <v>23.1</v>
      </c>
      <c r="M31" s="63">
        <f>C31+H31-J31-L31</f>
        <v>207.17000000000002</v>
      </c>
    </row>
    <row r="32" spans="1:15" s="10" customFormat="1" ht="39">
      <c r="A32" s="66"/>
      <c r="B32" s="66"/>
      <c r="C32" s="67">
        <f>M31</f>
        <v>207.17000000000002</v>
      </c>
      <c r="D32" s="68" t="s">
        <v>60</v>
      </c>
      <c r="E32" s="69"/>
      <c r="F32" s="70">
        <v>298.2</v>
      </c>
      <c r="G32" s="71" t="s">
        <v>61</v>
      </c>
      <c r="H32" s="72">
        <f t="shared" ref="H32:H53" si="5">SUM(E32:F32)</f>
        <v>298.2</v>
      </c>
      <c r="I32" s="73"/>
      <c r="J32" s="69"/>
      <c r="K32" s="71" t="s">
        <v>61</v>
      </c>
      <c r="L32" s="70">
        <v>298.2</v>
      </c>
      <c r="M32" s="69">
        <f t="shared" si="3"/>
        <v>207.17000000000002</v>
      </c>
    </row>
    <row r="33" spans="1:13" s="10" customFormat="1" ht="26">
      <c r="A33" s="13"/>
      <c r="B33" s="13"/>
      <c r="C33" s="14">
        <f t="shared" ref="C33:C53" si="6">M32</f>
        <v>207.17000000000002</v>
      </c>
      <c r="D33" s="42" t="s">
        <v>60</v>
      </c>
      <c r="E33" s="15"/>
      <c r="F33" s="43">
        <v>20.2</v>
      </c>
      <c r="G33" s="44" t="s">
        <v>62</v>
      </c>
      <c r="H33" s="8">
        <f t="shared" si="5"/>
        <v>20.2</v>
      </c>
      <c r="I33" s="13"/>
      <c r="J33" s="13"/>
      <c r="K33" s="44" t="s">
        <v>62</v>
      </c>
      <c r="L33" s="43">
        <v>20.2</v>
      </c>
      <c r="M33" s="15">
        <f t="shared" si="3"/>
        <v>207.17000000000002</v>
      </c>
    </row>
    <row r="34" spans="1:13" s="10" customFormat="1" ht="26">
      <c r="A34" s="13"/>
      <c r="B34" s="13"/>
      <c r="C34" s="14">
        <f t="shared" si="6"/>
        <v>207.17000000000002</v>
      </c>
      <c r="D34" s="42" t="s">
        <v>60</v>
      </c>
      <c r="E34" s="15"/>
      <c r="F34" s="43">
        <v>60.7</v>
      </c>
      <c r="G34" s="44" t="s">
        <v>63</v>
      </c>
      <c r="H34" s="8">
        <f t="shared" si="5"/>
        <v>60.7</v>
      </c>
      <c r="I34" s="13"/>
      <c r="J34" s="13"/>
      <c r="K34" s="44" t="s">
        <v>63</v>
      </c>
      <c r="L34" s="43">
        <v>60.7</v>
      </c>
      <c r="M34" s="15">
        <f t="shared" si="3"/>
        <v>207.17000000000002</v>
      </c>
    </row>
    <row r="35" spans="1:13" s="10" customFormat="1" ht="26">
      <c r="A35" s="13"/>
      <c r="B35" s="13"/>
      <c r="C35" s="14">
        <f t="shared" si="6"/>
        <v>207.17000000000002</v>
      </c>
      <c r="D35" s="42" t="s">
        <v>16</v>
      </c>
      <c r="E35" s="15"/>
      <c r="F35" s="43">
        <v>33</v>
      </c>
      <c r="G35" s="44" t="s">
        <v>64</v>
      </c>
      <c r="H35" s="8">
        <f t="shared" si="5"/>
        <v>33</v>
      </c>
      <c r="I35" s="13"/>
      <c r="J35" s="13"/>
      <c r="K35" s="44" t="s">
        <v>64</v>
      </c>
      <c r="L35" s="43">
        <v>33</v>
      </c>
      <c r="M35" s="15">
        <f t="shared" si="3"/>
        <v>207.17000000000002</v>
      </c>
    </row>
    <row r="36" spans="1:13" s="10" customFormat="1" ht="52">
      <c r="A36" s="13"/>
      <c r="B36" s="13"/>
      <c r="C36" s="14">
        <f t="shared" si="6"/>
        <v>207.17000000000002</v>
      </c>
      <c r="D36" s="42" t="s">
        <v>16</v>
      </c>
      <c r="E36" s="15"/>
      <c r="F36" s="15">
        <v>3.5</v>
      </c>
      <c r="G36" s="44" t="s">
        <v>65</v>
      </c>
      <c r="H36" s="8">
        <f t="shared" si="5"/>
        <v>3.5</v>
      </c>
      <c r="I36" s="13"/>
      <c r="J36" s="13"/>
      <c r="K36" s="44" t="s">
        <v>65</v>
      </c>
      <c r="L36" s="15">
        <v>3.5</v>
      </c>
      <c r="M36" s="15">
        <f t="shared" si="3"/>
        <v>207.17000000000002</v>
      </c>
    </row>
    <row r="37" spans="1:13" s="10" customFormat="1" ht="26">
      <c r="A37" s="13"/>
      <c r="B37" s="13"/>
      <c r="C37" s="14">
        <f t="shared" si="6"/>
        <v>207.17000000000002</v>
      </c>
      <c r="D37" s="42" t="s">
        <v>16</v>
      </c>
      <c r="E37" s="15"/>
      <c r="F37" s="15">
        <v>6.2</v>
      </c>
      <c r="G37" s="44" t="s">
        <v>66</v>
      </c>
      <c r="H37" s="8">
        <f t="shared" si="5"/>
        <v>6.2</v>
      </c>
      <c r="I37" s="13"/>
      <c r="J37" s="13"/>
      <c r="K37" s="44" t="s">
        <v>66</v>
      </c>
      <c r="L37" s="15">
        <v>6.2</v>
      </c>
      <c r="M37" s="15">
        <f t="shared" si="3"/>
        <v>207.17000000000002</v>
      </c>
    </row>
    <row r="38" spans="1:13" s="10" customFormat="1" ht="39">
      <c r="A38" s="13"/>
      <c r="B38" s="13"/>
      <c r="C38" s="14">
        <f t="shared" si="6"/>
        <v>207.17000000000002</v>
      </c>
      <c r="D38" s="42" t="s">
        <v>67</v>
      </c>
      <c r="E38" s="15"/>
      <c r="F38" s="15">
        <v>2.2000000000000002</v>
      </c>
      <c r="G38" s="45" t="s">
        <v>68</v>
      </c>
      <c r="H38" s="8">
        <f t="shared" si="5"/>
        <v>2.2000000000000002</v>
      </c>
      <c r="I38" s="13"/>
      <c r="J38" s="13"/>
      <c r="K38" s="45" t="s">
        <v>68</v>
      </c>
      <c r="L38" s="15">
        <v>2.2000000000000002</v>
      </c>
      <c r="M38" s="15">
        <f t="shared" si="3"/>
        <v>207.17000000000002</v>
      </c>
    </row>
    <row r="39" spans="1:13" s="10" customFormat="1" ht="39">
      <c r="A39" s="13"/>
      <c r="B39" s="13"/>
      <c r="C39" s="14">
        <f t="shared" si="6"/>
        <v>207.17000000000002</v>
      </c>
      <c r="D39" s="42" t="s">
        <v>67</v>
      </c>
      <c r="E39" s="15"/>
      <c r="F39" s="15">
        <v>2.5</v>
      </c>
      <c r="G39" s="45" t="s">
        <v>69</v>
      </c>
      <c r="H39" s="8">
        <f t="shared" si="5"/>
        <v>2.5</v>
      </c>
      <c r="I39" s="13"/>
      <c r="J39" s="13"/>
      <c r="K39" s="45" t="s">
        <v>69</v>
      </c>
      <c r="L39" s="15">
        <v>2.5</v>
      </c>
      <c r="M39" s="15">
        <f t="shared" si="3"/>
        <v>207.17000000000002</v>
      </c>
    </row>
    <row r="40" spans="1:13" s="10" customFormat="1" ht="39">
      <c r="A40" s="13"/>
      <c r="B40" s="13"/>
      <c r="C40" s="14">
        <f t="shared" si="6"/>
        <v>207.17000000000002</v>
      </c>
      <c r="D40" s="42" t="s">
        <v>67</v>
      </c>
      <c r="E40" s="15"/>
      <c r="F40" s="15">
        <v>2</v>
      </c>
      <c r="G40" s="45" t="s">
        <v>70</v>
      </c>
      <c r="H40" s="8">
        <f t="shared" si="5"/>
        <v>2</v>
      </c>
      <c r="I40" s="13"/>
      <c r="J40" s="13"/>
      <c r="K40" s="45" t="s">
        <v>70</v>
      </c>
      <c r="L40" s="15">
        <v>2</v>
      </c>
      <c r="M40" s="15">
        <f t="shared" si="3"/>
        <v>207.17000000000002</v>
      </c>
    </row>
    <row r="41" spans="1:13" s="10" customFormat="1" ht="39">
      <c r="A41" s="13"/>
      <c r="B41" s="13"/>
      <c r="C41" s="14">
        <f t="shared" si="6"/>
        <v>207.17000000000002</v>
      </c>
      <c r="D41" s="42" t="s">
        <v>67</v>
      </c>
      <c r="E41" s="15"/>
      <c r="F41" s="15">
        <v>3.2</v>
      </c>
      <c r="G41" s="45" t="s">
        <v>71</v>
      </c>
      <c r="H41" s="8">
        <f t="shared" si="5"/>
        <v>3.2</v>
      </c>
      <c r="I41" s="13"/>
      <c r="J41" s="13"/>
      <c r="K41" s="45" t="s">
        <v>71</v>
      </c>
      <c r="L41" s="15">
        <v>3.2</v>
      </c>
      <c r="M41" s="15">
        <f t="shared" si="3"/>
        <v>207.17000000000002</v>
      </c>
    </row>
    <row r="42" spans="1:13" s="10" customFormat="1" ht="39">
      <c r="A42" s="13"/>
      <c r="B42" s="13"/>
      <c r="C42" s="14">
        <f t="shared" si="6"/>
        <v>207.17000000000002</v>
      </c>
      <c r="D42" s="42" t="s">
        <v>67</v>
      </c>
      <c r="E42" s="15"/>
      <c r="F42" s="15">
        <v>1.5</v>
      </c>
      <c r="G42" s="45" t="s">
        <v>72</v>
      </c>
      <c r="H42" s="8">
        <f t="shared" si="5"/>
        <v>1.5</v>
      </c>
      <c r="I42" s="13"/>
      <c r="J42" s="13"/>
      <c r="K42" s="45" t="s">
        <v>72</v>
      </c>
      <c r="L42" s="15">
        <v>1.5</v>
      </c>
      <c r="M42" s="15">
        <f t="shared" si="3"/>
        <v>207.17000000000002</v>
      </c>
    </row>
    <row r="43" spans="1:13" s="10" customFormat="1" ht="39">
      <c r="A43" s="13"/>
      <c r="B43" s="13"/>
      <c r="C43" s="14">
        <f t="shared" si="6"/>
        <v>207.17000000000002</v>
      </c>
      <c r="D43" s="42" t="s">
        <v>67</v>
      </c>
      <c r="E43" s="15"/>
      <c r="F43" s="15">
        <v>1.4</v>
      </c>
      <c r="G43" s="45" t="s">
        <v>73</v>
      </c>
      <c r="H43" s="8">
        <f t="shared" si="5"/>
        <v>1.4</v>
      </c>
      <c r="I43" s="13"/>
      <c r="J43" s="13"/>
      <c r="K43" s="45" t="s">
        <v>73</v>
      </c>
      <c r="L43" s="15">
        <v>1.4</v>
      </c>
      <c r="M43" s="15">
        <f t="shared" si="3"/>
        <v>207.17000000000002</v>
      </c>
    </row>
    <row r="44" spans="1:13" s="10" customFormat="1" ht="39">
      <c r="A44" s="13"/>
      <c r="B44" s="13"/>
      <c r="C44" s="14">
        <f t="shared" si="6"/>
        <v>207.17000000000002</v>
      </c>
      <c r="D44" s="42" t="s">
        <v>67</v>
      </c>
      <c r="E44" s="15"/>
      <c r="F44" s="15">
        <v>7.7</v>
      </c>
      <c r="G44" s="45" t="s">
        <v>74</v>
      </c>
      <c r="H44" s="8">
        <f t="shared" si="5"/>
        <v>7.7</v>
      </c>
      <c r="I44" s="13"/>
      <c r="J44" s="13"/>
      <c r="K44" s="45" t="s">
        <v>74</v>
      </c>
      <c r="L44" s="15">
        <v>7.7</v>
      </c>
      <c r="M44" s="15">
        <f t="shared" si="3"/>
        <v>207.17000000000002</v>
      </c>
    </row>
    <row r="45" spans="1:13" s="10" customFormat="1" ht="69">
      <c r="A45" s="13"/>
      <c r="B45" s="13"/>
      <c r="C45" s="14">
        <f t="shared" si="6"/>
        <v>207.17000000000002</v>
      </c>
      <c r="D45" s="11" t="s">
        <v>75</v>
      </c>
      <c r="E45" s="15">
        <v>0.1</v>
      </c>
      <c r="F45" s="16"/>
      <c r="G45" s="16"/>
      <c r="H45" s="8">
        <f t="shared" si="5"/>
        <v>0.1</v>
      </c>
      <c r="I45" s="12" t="s">
        <v>13</v>
      </c>
      <c r="J45" s="13">
        <v>0.2</v>
      </c>
      <c r="K45" s="13"/>
      <c r="L45" s="13"/>
      <c r="M45" s="15">
        <f t="shared" si="3"/>
        <v>207.07000000000002</v>
      </c>
    </row>
    <row r="46" spans="1:13" s="10" customFormat="1" ht="48">
      <c r="A46" s="13"/>
      <c r="B46" s="13"/>
      <c r="C46" s="14">
        <f t="shared" si="6"/>
        <v>207.07000000000002</v>
      </c>
      <c r="D46" s="11" t="s">
        <v>76</v>
      </c>
      <c r="E46" s="15">
        <v>37.299999999999997</v>
      </c>
      <c r="F46" s="16"/>
      <c r="G46" s="16"/>
      <c r="H46" s="8">
        <f t="shared" si="5"/>
        <v>37.299999999999997</v>
      </c>
      <c r="I46" s="9" t="s">
        <v>21</v>
      </c>
      <c r="J46" s="13">
        <v>1.2</v>
      </c>
      <c r="K46" s="13"/>
      <c r="L46" s="13"/>
      <c r="M46" s="15">
        <f t="shared" si="3"/>
        <v>243.17000000000002</v>
      </c>
    </row>
    <row r="47" spans="1:13" s="10" customFormat="1" ht="35">
      <c r="A47" s="13"/>
      <c r="B47" s="13"/>
      <c r="C47" s="14">
        <f t="shared" si="6"/>
        <v>243.17000000000002</v>
      </c>
      <c r="D47" s="11" t="s">
        <v>77</v>
      </c>
      <c r="E47" s="15">
        <v>2.5</v>
      </c>
      <c r="F47" s="16"/>
      <c r="G47" s="16"/>
      <c r="H47" s="8">
        <f t="shared" si="5"/>
        <v>2.5</v>
      </c>
      <c r="I47" s="13"/>
      <c r="J47" s="13"/>
      <c r="K47" s="13"/>
      <c r="L47" s="13"/>
      <c r="M47" s="15">
        <f t="shared" si="3"/>
        <v>245.67000000000002</v>
      </c>
    </row>
    <row r="48" spans="1:13" s="10" customFormat="1" ht="46.5">
      <c r="A48" s="13"/>
      <c r="B48" s="13"/>
      <c r="C48" s="14">
        <f t="shared" si="6"/>
        <v>245.67000000000002</v>
      </c>
      <c r="D48" s="11" t="s">
        <v>78</v>
      </c>
      <c r="E48" s="15">
        <v>3.4</v>
      </c>
      <c r="F48" s="15"/>
      <c r="G48" s="16"/>
      <c r="H48" s="8">
        <f t="shared" si="5"/>
        <v>3.4</v>
      </c>
      <c r="I48" s="13"/>
      <c r="J48" s="13"/>
      <c r="K48" s="13"/>
      <c r="L48" s="13"/>
      <c r="M48" s="15">
        <f t="shared" si="3"/>
        <v>249.07000000000002</v>
      </c>
    </row>
    <row r="49" spans="1:13" s="10" customFormat="1" ht="23.5">
      <c r="A49" s="13"/>
      <c r="B49" s="13"/>
      <c r="C49" s="14">
        <f t="shared" si="6"/>
        <v>249.07000000000002</v>
      </c>
      <c r="D49" s="11" t="s">
        <v>79</v>
      </c>
      <c r="E49" s="15">
        <v>0.2</v>
      </c>
      <c r="F49" s="16"/>
      <c r="G49" s="16"/>
      <c r="H49" s="8">
        <f t="shared" si="5"/>
        <v>0.2</v>
      </c>
      <c r="I49" s="13"/>
      <c r="J49" s="13"/>
      <c r="K49" s="13"/>
      <c r="L49" s="13"/>
      <c r="M49" s="15">
        <f t="shared" si="3"/>
        <v>249.27</v>
      </c>
    </row>
    <row r="50" spans="1:13" s="10" customFormat="1" ht="21.5">
      <c r="A50" s="13"/>
      <c r="B50" s="13"/>
      <c r="C50" s="14">
        <f t="shared" si="6"/>
        <v>249.27</v>
      </c>
      <c r="D50" s="46" t="s">
        <v>51</v>
      </c>
      <c r="E50" s="15">
        <v>1</v>
      </c>
      <c r="F50" s="16"/>
      <c r="G50" s="16"/>
      <c r="H50" s="8">
        <f t="shared" si="5"/>
        <v>1</v>
      </c>
      <c r="I50" s="13"/>
      <c r="J50" s="13"/>
      <c r="K50" s="13"/>
      <c r="L50" s="13"/>
      <c r="M50" s="15">
        <f t="shared" si="3"/>
        <v>250.27</v>
      </c>
    </row>
    <row r="51" spans="1:13" s="10" customFormat="1" ht="21.5">
      <c r="A51" s="13"/>
      <c r="B51" s="13"/>
      <c r="C51" s="14">
        <f t="shared" si="6"/>
        <v>250.27</v>
      </c>
      <c r="D51" s="46" t="s">
        <v>50</v>
      </c>
      <c r="E51" s="15">
        <v>1.5</v>
      </c>
      <c r="F51" s="15"/>
      <c r="G51" s="16"/>
      <c r="H51" s="8">
        <f t="shared" si="5"/>
        <v>1.5</v>
      </c>
      <c r="I51" s="13"/>
      <c r="J51" s="13"/>
      <c r="K51" s="13"/>
      <c r="L51" s="13"/>
      <c r="M51" s="15">
        <f t="shared" si="3"/>
        <v>251.77</v>
      </c>
    </row>
    <row r="52" spans="1:13" s="10" customFormat="1" ht="21.5">
      <c r="A52" s="13"/>
      <c r="B52" s="13"/>
      <c r="C52" s="14">
        <f t="shared" si="6"/>
        <v>251.77</v>
      </c>
      <c r="D52" s="46" t="s">
        <v>53</v>
      </c>
      <c r="E52" s="15">
        <v>1.6</v>
      </c>
      <c r="F52" s="16"/>
      <c r="G52" s="16"/>
      <c r="H52" s="8">
        <f t="shared" si="5"/>
        <v>1.6</v>
      </c>
      <c r="I52" s="13"/>
      <c r="J52" s="13"/>
      <c r="K52" s="13"/>
      <c r="L52" s="13"/>
      <c r="M52" s="15">
        <f t="shared" si="3"/>
        <v>253.37</v>
      </c>
    </row>
    <row r="53" spans="1:13" s="10" customFormat="1" ht="189" thickBot="1">
      <c r="A53" s="54"/>
      <c r="B53" s="54"/>
      <c r="C53" s="47">
        <f t="shared" si="6"/>
        <v>253.37</v>
      </c>
      <c r="D53" s="55"/>
      <c r="E53" s="56"/>
      <c r="F53" s="57"/>
      <c r="G53" s="57"/>
      <c r="H53" s="58">
        <f t="shared" si="5"/>
        <v>0</v>
      </c>
      <c r="I53" s="54"/>
      <c r="J53" s="54"/>
      <c r="K53" s="41" t="s">
        <v>58</v>
      </c>
      <c r="L53" s="54">
        <v>13</v>
      </c>
      <c r="M53" s="56">
        <f t="shared" si="3"/>
        <v>240.37</v>
      </c>
    </row>
    <row r="54" spans="1:13" s="10" customFormat="1" ht="17.5" customHeight="1" thickBot="1">
      <c r="A54" s="59"/>
      <c r="B54" s="60" t="s">
        <v>14</v>
      </c>
      <c r="C54" s="61">
        <f>C32</f>
        <v>207.17000000000002</v>
      </c>
      <c r="D54" s="62" t="s">
        <v>80</v>
      </c>
      <c r="E54" s="62">
        <f>SUM(E32:E53)</f>
        <v>47.6</v>
      </c>
      <c r="F54" s="62">
        <f>SUM(F32:F53)</f>
        <v>442.2999999999999</v>
      </c>
      <c r="G54" s="62"/>
      <c r="H54" s="62">
        <f>SUM(H32:H53)</f>
        <v>489.89999999999992</v>
      </c>
      <c r="I54" s="62"/>
      <c r="J54" s="62">
        <f>SUM(J32:J53)</f>
        <v>1.4</v>
      </c>
      <c r="K54" s="62"/>
      <c r="L54" s="62">
        <f>SUM(L32:L53)</f>
        <v>455.2999999999999</v>
      </c>
      <c r="M54" s="63">
        <f>C54+H54-J54-L54</f>
        <v>240.37000000000006</v>
      </c>
    </row>
    <row r="55" spans="1:13" s="53" customFormat="1" ht="15" thickBot="1">
      <c r="A55" s="48"/>
      <c r="B55" s="49" t="s">
        <v>81</v>
      </c>
      <c r="C55" s="49">
        <f>C5</f>
        <v>243.97</v>
      </c>
      <c r="D55" s="50" t="s">
        <v>82</v>
      </c>
      <c r="E55" s="51">
        <f>E20+E31+E54</f>
        <v>56.9</v>
      </c>
      <c r="F55" s="51">
        <f>F20+F31+F54</f>
        <v>1154.0999999999999</v>
      </c>
      <c r="G55" s="51"/>
      <c r="H55" s="51">
        <f>H20+H31+H54</f>
        <v>1211.7</v>
      </c>
      <c r="I55" s="51"/>
      <c r="J55" s="51">
        <f>J20+J31+J54</f>
        <v>27.5</v>
      </c>
      <c r="K55" s="51"/>
      <c r="L55" s="51">
        <f>L20+L31+L54</f>
        <v>1187.8</v>
      </c>
      <c r="M55" s="52">
        <f>C55+H55-J55-L55</f>
        <v>240.37000000000012</v>
      </c>
    </row>
    <row r="56" spans="1:13" s="10" customFormat="1">
      <c r="E56" s="19"/>
      <c r="F56" s="19"/>
      <c r="G56" s="19"/>
      <c r="H56" s="19"/>
    </row>
    <row r="57" spans="1:13" s="10" customFormat="1">
      <c r="E57" s="19"/>
      <c r="F57" s="19"/>
      <c r="G57" s="19"/>
      <c r="H57" s="19"/>
    </row>
    <row r="58" spans="1:13" s="10" customFormat="1">
      <c r="E58" s="19"/>
      <c r="F58" s="19"/>
      <c r="G58" s="19"/>
      <c r="H58" s="19"/>
    </row>
    <row r="59" spans="1:13" s="10" customFormat="1">
      <c r="E59" s="19"/>
      <c r="F59" s="19"/>
      <c r="G59" s="19"/>
      <c r="H59" s="19"/>
    </row>
    <row r="60" spans="1:13" s="10" customFormat="1">
      <c r="E60" s="19"/>
      <c r="F60" s="19"/>
      <c r="G60" s="19"/>
      <c r="H60" s="19"/>
    </row>
    <row r="61" spans="1:13" s="10" customFormat="1">
      <c r="E61" s="19"/>
      <c r="F61" s="19"/>
      <c r="G61" s="19"/>
      <c r="H61" s="19"/>
    </row>
    <row r="62" spans="1:13" s="10" customFormat="1">
      <c r="E62" s="19"/>
      <c r="F62" s="19"/>
      <c r="G62" s="19"/>
      <c r="H62" s="19"/>
    </row>
    <row r="63" spans="1:13" s="10" customFormat="1">
      <c r="E63" s="19"/>
      <c r="F63" s="19"/>
      <c r="G63" s="19"/>
      <c r="H63" s="19"/>
    </row>
    <row r="64" spans="1:13" s="10" customFormat="1">
      <c r="E64" s="19"/>
      <c r="F64" s="19"/>
      <c r="G64" s="19"/>
      <c r="H64" s="19"/>
    </row>
    <row r="65" spans="5:8" s="10" customFormat="1">
      <c r="E65" s="19"/>
      <c r="F65" s="19"/>
      <c r="G65" s="19"/>
      <c r="H65" s="19"/>
    </row>
    <row r="66" spans="5:8" s="10" customFormat="1">
      <c r="E66" s="19"/>
      <c r="F66" s="19"/>
      <c r="G66" s="19"/>
      <c r="H66" s="19"/>
    </row>
    <row r="67" spans="5:8" s="10" customFormat="1">
      <c r="E67" s="19"/>
      <c r="F67" s="19"/>
      <c r="G67" s="19"/>
      <c r="H67" s="19"/>
    </row>
    <row r="68" spans="5:8" s="10" customFormat="1">
      <c r="E68" s="19"/>
      <c r="F68" s="19"/>
      <c r="G68" s="19"/>
      <c r="H68" s="19"/>
    </row>
    <row r="69" spans="5:8" s="10" customFormat="1">
      <c r="E69" s="19"/>
      <c r="F69" s="19"/>
      <c r="G69" s="19"/>
      <c r="H69" s="19"/>
    </row>
    <row r="70" spans="5:8" s="10" customFormat="1">
      <c r="E70" s="19"/>
      <c r="F70" s="19"/>
      <c r="G70" s="19"/>
      <c r="H70" s="19"/>
    </row>
    <row r="71" spans="5:8" s="10" customFormat="1">
      <c r="E71" s="19"/>
      <c r="F71" s="19"/>
      <c r="G71" s="19"/>
      <c r="H71" s="19"/>
    </row>
    <row r="72" spans="5:8" s="10" customFormat="1">
      <c r="E72" s="19"/>
      <c r="F72" s="19"/>
      <c r="G72" s="19"/>
      <c r="H72" s="19"/>
    </row>
    <row r="73" spans="5:8" s="10" customFormat="1">
      <c r="E73" s="19"/>
      <c r="F73" s="19"/>
      <c r="G73" s="19"/>
      <c r="H73" s="19"/>
    </row>
    <row r="74" spans="5:8" s="10" customFormat="1">
      <c r="E74" s="19"/>
      <c r="F74" s="19"/>
      <c r="G74" s="19"/>
      <c r="H74" s="19"/>
    </row>
    <row r="75" spans="5:8" s="10" customFormat="1">
      <c r="E75" s="19"/>
      <c r="F75" s="19"/>
      <c r="G75" s="19"/>
      <c r="H75" s="19"/>
    </row>
    <row r="76" spans="5:8" s="10" customFormat="1">
      <c r="E76" s="19"/>
      <c r="F76" s="19"/>
      <c r="G76" s="19"/>
      <c r="H76" s="19"/>
    </row>
    <row r="77" spans="5:8" s="10" customFormat="1">
      <c r="E77" s="19"/>
      <c r="F77" s="19"/>
      <c r="G77" s="19"/>
      <c r="H77" s="19"/>
    </row>
    <row r="78" spans="5:8" s="10" customFormat="1">
      <c r="E78" s="19"/>
      <c r="F78" s="19"/>
      <c r="G78" s="19"/>
      <c r="H78" s="19"/>
    </row>
    <row r="79" spans="5:8" s="10" customFormat="1">
      <c r="E79" s="19"/>
      <c r="F79" s="19"/>
      <c r="G79" s="19"/>
      <c r="H79" s="19"/>
    </row>
    <row r="80" spans="5:8" s="10" customFormat="1">
      <c r="E80" s="19"/>
      <c r="F80" s="19"/>
      <c r="G80" s="19"/>
      <c r="H80" s="19"/>
    </row>
    <row r="81" spans="5:8" s="10" customFormat="1">
      <c r="E81" s="19"/>
      <c r="F81" s="19"/>
      <c r="G81" s="19"/>
      <c r="H81" s="19"/>
    </row>
    <row r="82" spans="5:8" s="10" customFormat="1">
      <c r="E82" s="19"/>
      <c r="F82" s="19"/>
      <c r="G82" s="19"/>
      <c r="H82" s="19"/>
    </row>
    <row r="83" spans="5:8" s="10" customFormat="1">
      <c r="E83" s="19"/>
      <c r="F83" s="19"/>
      <c r="G83" s="19"/>
      <c r="H83" s="19"/>
    </row>
    <row r="84" spans="5:8" s="10" customFormat="1">
      <c r="E84" s="19"/>
      <c r="F84" s="19"/>
      <c r="G84" s="19"/>
      <c r="H84" s="19"/>
    </row>
    <row r="85" spans="5:8" s="10" customFormat="1">
      <c r="E85" s="19"/>
      <c r="F85" s="19"/>
      <c r="G85" s="19"/>
      <c r="H85" s="19"/>
    </row>
    <row r="86" spans="5:8" s="10" customFormat="1">
      <c r="E86" s="19"/>
      <c r="F86" s="19"/>
      <c r="G86" s="19"/>
      <c r="H86" s="19"/>
    </row>
    <row r="87" spans="5:8" s="10" customFormat="1">
      <c r="E87" s="19"/>
      <c r="F87" s="19"/>
      <c r="G87" s="19"/>
      <c r="H87" s="19"/>
    </row>
    <row r="88" spans="5:8" s="10" customFormat="1">
      <c r="E88" s="19"/>
      <c r="F88" s="19"/>
      <c r="G88" s="19"/>
      <c r="H88" s="19"/>
    </row>
    <row r="89" spans="5:8" s="10" customFormat="1">
      <c r="E89" s="19"/>
      <c r="F89" s="19"/>
      <c r="G89" s="19"/>
      <c r="H89" s="19"/>
    </row>
    <row r="90" spans="5:8" s="10" customFormat="1">
      <c r="E90" s="19"/>
      <c r="F90" s="19"/>
      <c r="G90" s="19"/>
      <c r="H90" s="19"/>
    </row>
    <row r="91" spans="5:8" s="10" customFormat="1">
      <c r="E91" s="19"/>
      <c r="F91" s="19"/>
      <c r="G91" s="19"/>
      <c r="H91" s="19"/>
    </row>
    <row r="92" spans="5:8" s="10" customFormat="1">
      <c r="E92" s="19"/>
      <c r="F92" s="19"/>
      <c r="G92" s="19"/>
      <c r="H92" s="19"/>
    </row>
    <row r="93" spans="5:8" s="10" customFormat="1">
      <c r="E93" s="19"/>
      <c r="F93" s="19"/>
      <c r="G93" s="19"/>
      <c r="H93" s="19"/>
    </row>
    <row r="94" spans="5:8" s="10" customFormat="1">
      <c r="E94" s="19"/>
      <c r="F94" s="19"/>
      <c r="G94" s="19"/>
      <c r="H94" s="19"/>
    </row>
    <row r="95" spans="5:8" s="10" customFormat="1">
      <c r="E95" s="19"/>
      <c r="F95" s="19"/>
      <c r="G95" s="19"/>
      <c r="H95" s="19"/>
    </row>
    <row r="96" spans="5:8" s="10" customFormat="1">
      <c r="E96" s="19"/>
      <c r="F96" s="19"/>
      <c r="G96" s="19"/>
      <c r="H96" s="19"/>
    </row>
    <row r="97" spans="5:8" s="10" customFormat="1">
      <c r="E97" s="19"/>
      <c r="F97" s="19"/>
      <c r="G97" s="19"/>
      <c r="H97" s="19"/>
    </row>
    <row r="98" spans="5:8" s="10" customFormat="1">
      <c r="E98" s="19"/>
      <c r="F98" s="19"/>
      <c r="G98" s="19"/>
      <c r="H98" s="19"/>
    </row>
    <row r="99" spans="5:8" s="10" customFormat="1">
      <c r="E99" s="19"/>
      <c r="F99" s="19"/>
      <c r="G99" s="19"/>
      <c r="H99" s="19"/>
    </row>
    <row r="100" spans="5:8" s="10" customFormat="1">
      <c r="E100" s="19"/>
      <c r="F100" s="19"/>
      <c r="G100" s="19"/>
      <c r="H100" s="19"/>
    </row>
    <row r="101" spans="5:8" s="10" customFormat="1">
      <c r="E101" s="19"/>
      <c r="F101" s="19"/>
      <c r="G101" s="19"/>
      <c r="H101" s="19"/>
    </row>
    <row r="102" spans="5:8" s="10" customFormat="1">
      <c r="E102" s="19"/>
      <c r="F102" s="19"/>
      <c r="G102" s="19"/>
      <c r="H102" s="19"/>
    </row>
    <row r="103" spans="5:8" s="10" customFormat="1">
      <c r="E103" s="19"/>
      <c r="F103" s="19"/>
      <c r="G103" s="19"/>
      <c r="H103" s="19"/>
    </row>
    <row r="104" spans="5:8" s="10" customFormat="1">
      <c r="E104" s="19"/>
      <c r="F104" s="19"/>
      <c r="G104" s="19"/>
      <c r="H104" s="19"/>
    </row>
    <row r="105" spans="5:8" s="10" customFormat="1">
      <c r="E105" s="19"/>
      <c r="F105" s="19"/>
      <c r="G105" s="19"/>
      <c r="H105" s="19"/>
    </row>
    <row r="106" spans="5:8" s="10" customFormat="1">
      <c r="E106" s="19"/>
      <c r="F106" s="19"/>
      <c r="G106" s="19"/>
      <c r="H106" s="19"/>
    </row>
    <row r="107" spans="5:8" s="10" customFormat="1">
      <c r="E107" s="19"/>
      <c r="F107" s="19"/>
      <c r="G107" s="19"/>
      <c r="H107" s="19"/>
    </row>
    <row r="108" spans="5:8" s="10" customFormat="1">
      <c r="E108" s="19"/>
      <c r="F108" s="19"/>
      <c r="G108" s="19"/>
      <c r="H108" s="19"/>
    </row>
    <row r="109" spans="5:8" s="10" customFormat="1">
      <c r="E109" s="19"/>
      <c r="F109" s="19"/>
      <c r="G109" s="19"/>
      <c r="H109" s="19"/>
    </row>
    <row r="110" spans="5:8" s="10" customFormat="1">
      <c r="E110" s="19"/>
      <c r="F110" s="19"/>
      <c r="G110" s="19"/>
      <c r="H110" s="19"/>
    </row>
    <row r="111" spans="5:8" s="10" customFormat="1">
      <c r="E111" s="19"/>
      <c r="F111" s="19"/>
      <c r="G111" s="19"/>
      <c r="H111" s="19"/>
    </row>
    <row r="112" spans="5:8" s="10" customFormat="1">
      <c r="E112" s="19"/>
      <c r="F112" s="19"/>
      <c r="G112" s="19"/>
      <c r="H112" s="19"/>
    </row>
    <row r="113" spans="5:8" s="10" customFormat="1">
      <c r="E113" s="19"/>
      <c r="F113" s="19"/>
      <c r="G113" s="19"/>
      <c r="H113" s="19"/>
    </row>
    <row r="114" spans="5:8" s="10" customFormat="1">
      <c r="E114" s="19"/>
      <c r="F114" s="19"/>
      <c r="G114" s="19"/>
      <c r="H114" s="19"/>
    </row>
    <row r="115" spans="5:8" s="10" customFormat="1">
      <c r="E115" s="19"/>
      <c r="F115" s="19"/>
      <c r="G115" s="19"/>
      <c r="H115" s="19"/>
    </row>
    <row r="116" spans="5:8" s="10" customFormat="1">
      <c r="E116" s="19"/>
      <c r="F116" s="19"/>
      <c r="G116" s="19"/>
      <c r="H116" s="19"/>
    </row>
    <row r="117" spans="5:8" s="10" customFormat="1">
      <c r="E117" s="19"/>
      <c r="F117" s="19"/>
      <c r="G117" s="19"/>
      <c r="H117" s="19"/>
    </row>
    <row r="118" spans="5:8" s="10" customFormat="1">
      <c r="E118" s="19"/>
      <c r="F118" s="19"/>
      <c r="G118" s="19"/>
      <c r="H118" s="19"/>
    </row>
    <row r="119" spans="5:8" s="10" customFormat="1">
      <c r="E119" s="19"/>
      <c r="F119" s="19"/>
      <c r="G119" s="19"/>
      <c r="H119" s="19"/>
    </row>
    <row r="120" spans="5:8" s="10" customFormat="1">
      <c r="E120" s="19"/>
      <c r="F120" s="19"/>
      <c r="G120" s="19"/>
      <c r="H120" s="19"/>
    </row>
    <row r="121" spans="5:8" s="10" customFormat="1">
      <c r="E121" s="19"/>
      <c r="F121" s="19"/>
      <c r="G121" s="19"/>
      <c r="H121" s="19"/>
    </row>
    <row r="122" spans="5:8" s="10" customFormat="1">
      <c r="E122" s="19"/>
      <c r="F122" s="19"/>
      <c r="G122" s="19"/>
      <c r="H122" s="19"/>
    </row>
    <row r="123" spans="5:8" s="10" customFormat="1">
      <c r="E123" s="19"/>
      <c r="F123" s="19"/>
      <c r="G123" s="19"/>
      <c r="H123" s="19"/>
    </row>
    <row r="124" spans="5:8" s="10" customFormat="1">
      <c r="E124" s="19"/>
      <c r="F124" s="19"/>
      <c r="G124" s="19"/>
      <c r="H124" s="19"/>
    </row>
    <row r="125" spans="5:8" s="10" customFormat="1">
      <c r="E125" s="19"/>
      <c r="F125" s="19"/>
      <c r="G125" s="19"/>
      <c r="H125" s="19"/>
    </row>
    <row r="126" spans="5:8" s="10" customFormat="1">
      <c r="E126" s="19"/>
      <c r="F126" s="19"/>
      <c r="G126" s="19"/>
      <c r="H126" s="19"/>
    </row>
    <row r="127" spans="5:8" s="10" customFormat="1">
      <c r="E127" s="19"/>
      <c r="F127" s="19"/>
      <c r="G127" s="19"/>
      <c r="H127" s="19"/>
    </row>
    <row r="128" spans="5:8" s="10" customFormat="1">
      <c r="E128" s="19"/>
      <c r="F128" s="19"/>
      <c r="G128" s="19"/>
      <c r="H128" s="19"/>
    </row>
    <row r="129" spans="5:8" s="10" customFormat="1">
      <c r="E129" s="19"/>
      <c r="F129" s="19"/>
      <c r="G129" s="19"/>
      <c r="H129" s="19"/>
    </row>
    <row r="130" spans="5:8" s="10" customFormat="1">
      <c r="E130" s="19"/>
      <c r="F130" s="19"/>
      <c r="G130" s="19"/>
      <c r="H130" s="19"/>
    </row>
    <row r="131" spans="5:8" s="10" customFormat="1">
      <c r="E131" s="19"/>
      <c r="F131" s="19"/>
      <c r="G131" s="19"/>
      <c r="H131" s="19"/>
    </row>
    <row r="132" spans="5:8" s="10" customFormat="1">
      <c r="E132" s="19"/>
      <c r="F132" s="19"/>
      <c r="G132" s="19"/>
      <c r="H132" s="19"/>
    </row>
    <row r="133" spans="5:8" s="10" customFormat="1">
      <c r="E133" s="19"/>
      <c r="F133" s="19"/>
      <c r="G133" s="19"/>
      <c r="H133" s="19"/>
    </row>
    <row r="134" spans="5:8" s="10" customFormat="1">
      <c r="E134" s="19"/>
      <c r="F134" s="19"/>
      <c r="G134" s="19"/>
      <c r="H134" s="19"/>
    </row>
    <row r="135" spans="5:8" s="10" customFormat="1">
      <c r="E135" s="19"/>
      <c r="F135" s="19"/>
      <c r="G135" s="19"/>
      <c r="H135" s="19"/>
    </row>
    <row r="136" spans="5:8" s="10" customFormat="1">
      <c r="E136" s="19"/>
      <c r="F136" s="19"/>
      <c r="G136" s="19"/>
      <c r="H136" s="19"/>
    </row>
    <row r="137" spans="5:8" s="10" customFormat="1">
      <c r="E137" s="19"/>
      <c r="F137" s="19"/>
      <c r="G137" s="19"/>
      <c r="H137" s="19"/>
    </row>
    <row r="138" spans="5:8" s="10" customFormat="1">
      <c r="E138" s="19"/>
      <c r="F138" s="19"/>
      <c r="G138" s="19"/>
      <c r="H138" s="19"/>
    </row>
    <row r="139" spans="5:8" s="10" customFormat="1">
      <c r="E139" s="19"/>
      <c r="F139" s="19"/>
      <c r="G139" s="19"/>
      <c r="H139" s="19"/>
    </row>
    <row r="140" spans="5:8" s="10" customFormat="1">
      <c r="E140" s="19"/>
      <c r="F140" s="19"/>
      <c r="G140" s="19"/>
      <c r="H140" s="19"/>
    </row>
    <row r="141" spans="5:8" s="10" customFormat="1">
      <c r="E141" s="19"/>
      <c r="F141" s="19"/>
      <c r="G141" s="19"/>
      <c r="H141" s="19"/>
    </row>
    <row r="142" spans="5:8" s="10" customFormat="1">
      <c r="E142" s="19"/>
      <c r="F142" s="19"/>
      <c r="G142" s="19"/>
      <c r="H142" s="19"/>
    </row>
    <row r="143" spans="5:8" s="10" customFormat="1">
      <c r="E143" s="19"/>
      <c r="F143" s="19"/>
      <c r="G143" s="19"/>
      <c r="H143" s="19"/>
    </row>
    <row r="144" spans="5:8" s="10" customFormat="1">
      <c r="E144" s="19"/>
      <c r="F144" s="19"/>
      <c r="G144" s="19"/>
      <c r="H144" s="19"/>
    </row>
    <row r="145" spans="5:8" s="10" customFormat="1">
      <c r="E145" s="19"/>
      <c r="F145" s="19"/>
      <c r="G145" s="19"/>
      <c r="H145" s="19"/>
    </row>
    <row r="146" spans="5:8" s="10" customFormat="1">
      <c r="E146" s="19"/>
      <c r="F146" s="19"/>
      <c r="G146" s="19"/>
      <c r="H146" s="19"/>
    </row>
    <row r="147" spans="5:8" s="10" customFormat="1">
      <c r="E147" s="19"/>
      <c r="F147" s="19"/>
      <c r="G147" s="19"/>
      <c r="H147" s="19"/>
    </row>
    <row r="148" spans="5:8" s="10" customFormat="1">
      <c r="E148" s="19"/>
      <c r="F148" s="19"/>
      <c r="G148" s="19"/>
      <c r="H148" s="19"/>
    </row>
    <row r="149" spans="5:8" s="10" customFormat="1">
      <c r="E149" s="19"/>
      <c r="F149" s="19"/>
      <c r="G149" s="19"/>
      <c r="H149" s="19"/>
    </row>
    <row r="150" spans="5:8" s="10" customFormat="1">
      <c r="E150" s="19"/>
      <c r="F150" s="19"/>
      <c r="G150" s="19"/>
      <c r="H150" s="19"/>
    </row>
    <row r="151" spans="5:8" s="10" customFormat="1">
      <c r="E151" s="19"/>
      <c r="F151" s="19"/>
      <c r="G151" s="19"/>
      <c r="H151" s="19"/>
    </row>
    <row r="152" spans="5:8" s="10" customFormat="1">
      <c r="E152" s="19"/>
      <c r="F152" s="19"/>
      <c r="G152" s="19"/>
      <c r="H152" s="19"/>
    </row>
    <row r="153" spans="5:8" s="10" customFormat="1">
      <c r="E153" s="19"/>
      <c r="F153" s="19"/>
      <c r="G153" s="19"/>
      <c r="H153" s="19"/>
    </row>
    <row r="154" spans="5:8" s="10" customFormat="1">
      <c r="E154" s="19"/>
      <c r="F154" s="19"/>
      <c r="G154" s="19"/>
      <c r="H154" s="19"/>
    </row>
    <row r="155" spans="5:8" s="10" customFormat="1">
      <c r="E155" s="19"/>
      <c r="F155" s="19"/>
      <c r="G155" s="19"/>
      <c r="H155" s="19"/>
    </row>
    <row r="156" spans="5:8" s="10" customFormat="1">
      <c r="E156" s="19"/>
      <c r="F156" s="19"/>
      <c r="G156" s="19"/>
      <c r="H156" s="19"/>
    </row>
    <row r="157" spans="5:8" s="10" customFormat="1">
      <c r="E157" s="19"/>
      <c r="F157" s="19"/>
      <c r="G157" s="19"/>
      <c r="H157" s="19"/>
    </row>
    <row r="158" spans="5:8" s="10" customFormat="1">
      <c r="E158" s="19"/>
      <c r="F158" s="19"/>
      <c r="G158" s="19"/>
      <c r="H158" s="19"/>
    </row>
    <row r="159" spans="5:8" s="10" customFormat="1">
      <c r="E159" s="19"/>
      <c r="F159" s="19"/>
      <c r="G159" s="19"/>
      <c r="H159" s="19"/>
    </row>
    <row r="160" spans="5:8" s="10" customFormat="1">
      <c r="E160" s="19"/>
      <c r="F160" s="19"/>
      <c r="G160" s="19"/>
      <c r="H160" s="19"/>
    </row>
    <row r="161" spans="5:8" s="10" customFormat="1">
      <c r="E161" s="19"/>
      <c r="F161" s="19"/>
      <c r="G161" s="19"/>
      <c r="H161" s="19"/>
    </row>
    <row r="162" spans="5:8" s="10" customFormat="1">
      <c r="E162" s="19"/>
      <c r="F162" s="19"/>
      <c r="G162" s="19"/>
      <c r="H162" s="19"/>
    </row>
    <row r="163" spans="5:8" s="10" customFormat="1">
      <c r="E163" s="19"/>
      <c r="F163" s="19"/>
      <c r="G163" s="19"/>
      <c r="H163" s="19"/>
    </row>
    <row r="164" spans="5:8" s="10" customFormat="1">
      <c r="E164" s="19"/>
      <c r="F164" s="19"/>
      <c r="G164" s="19"/>
      <c r="H164" s="19"/>
    </row>
    <row r="165" spans="5:8" s="10" customFormat="1">
      <c r="E165" s="19"/>
      <c r="F165" s="19"/>
      <c r="G165" s="19"/>
      <c r="H165" s="19"/>
    </row>
    <row r="166" spans="5:8" s="10" customFormat="1">
      <c r="E166" s="19"/>
      <c r="F166" s="19"/>
      <c r="G166" s="19"/>
      <c r="H166" s="19"/>
    </row>
    <row r="167" spans="5:8" s="10" customFormat="1">
      <c r="E167" s="19"/>
      <c r="F167" s="19"/>
      <c r="G167" s="19"/>
      <c r="H167" s="19"/>
    </row>
    <row r="168" spans="5:8" s="10" customFormat="1">
      <c r="E168" s="19"/>
      <c r="F168" s="19"/>
      <c r="G168" s="19"/>
      <c r="H168" s="19"/>
    </row>
    <row r="169" spans="5:8" s="10" customFormat="1">
      <c r="E169" s="19"/>
      <c r="F169" s="19"/>
      <c r="G169" s="19"/>
      <c r="H169" s="19"/>
    </row>
    <row r="170" spans="5:8" s="10" customFormat="1">
      <c r="E170" s="19"/>
      <c r="F170" s="19"/>
      <c r="G170" s="19"/>
      <c r="H170" s="19"/>
    </row>
    <row r="171" spans="5:8" s="10" customFormat="1">
      <c r="E171" s="19"/>
      <c r="F171" s="19"/>
      <c r="G171" s="19"/>
      <c r="H171" s="19"/>
    </row>
    <row r="172" spans="5:8" s="10" customFormat="1">
      <c r="E172" s="19"/>
      <c r="F172" s="19"/>
      <c r="G172" s="19"/>
      <c r="H172" s="19"/>
    </row>
    <row r="173" spans="5:8" s="10" customFormat="1">
      <c r="E173" s="19"/>
      <c r="F173" s="19"/>
      <c r="G173" s="19"/>
      <c r="H173" s="19"/>
    </row>
    <row r="174" spans="5:8" s="10" customFormat="1">
      <c r="E174" s="19"/>
      <c r="F174" s="19"/>
      <c r="G174" s="19"/>
      <c r="H174" s="19"/>
    </row>
    <row r="175" spans="5:8" s="10" customFormat="1">
      <c r="E175" s="19"/>
      <c r="F175" s="19"/>
      <c r="G175" s="19"/>
      <c r="H175" s="19"/>
    </row>
    <row r="176" spans="5:8" s="10" customFormat="1">
      <c r="E176" s="19"/>
      <c r="F176" s="19"/>
      <c r="G176" s="19"/>
      <c r="H176" s="19"/>
    </row>
    <row r="177" spans="5:8" s="10" customFormat="1">
      <c r="E177" s="19"/>
      <c r="F177" s="19"/>
      <c r="G177" s="19"/>
      <c r="H177" s="19"/>
    </row>
    <row r="178" spans="5:8" s="10" customFormat="1">
      <c r="E178" s="19"/>
      <c r="F178" s="19"/>
      <c r="G178" s="19"/>
      <c r="H178" s="19"/>
    </row>
    <row r="179" spans="5:8" s="10" customFormat="1">
      <c r="E179" s="19"/>
      <c r="F179" s="19"/>
      <c r="G179" s="19"/>
      <c r="H179" s="19"/>
    </row>
    <row r="180" spans="5:8" s="10" customFormat="1">
      <c r="E180" s="19"/>
      <c r="F180" s="19"/>
      <c r="G180" s="19"/>
      <c r="H180" s="19"/>
    </row>
    <row r="181" spans="5:8" s="10" customFormat="1">
      <c r="E181" s="19"/>
      <c r="F181" s="19"/>
      <c r="G181" s="19"/>
      <c r="H181" s="19"/>
    </row>
    <row r="182" spans="5:8" s="10" customFormat="1">
      <c r="E182" s="19"/>
      <c r="F182" s="19"/>
      <c r="G182" s="19"/>
      <c r="H182" s="19"/>
    </row>
    <row r="183" spans="5:8" s="10" customFormat="1">
      <c r="E183" s="19"/>
      <c r="F183" s="19"/>
      <c r="G183" s="19"/>
      <c r="H183" s="19"/>
    </row>
    <row r="184" spans="5:8" s="10" customFormat="1">
      <c r="E184" s="19"/>
      <c r="F184" s="19"/>
      <c r="G184" s="19"/>
      <c r="H184" s="19"/>
    </row>
    <row r="185" spans="5:8" s="10" customFormat="1">
      <c r="E185" s="19"/>
      <c r="F185" s="19"/>
      <c r="G185" s="19"/>
      <c r="H185" s="19"/>
    </row>
    <row r="186" spans="5:8" s="10" customFormat="1">
      <c r="E186" s="19"/>
      <c r="F186" s="19"/>
      <c r="G186" s="19"/>
      <c r="H186" s="19"/>
    </row>
    <row r="187" spans="5:8" s="10" customFormat="1">
      <c r="E187" s="19"/>
      <c r="F187" s="19"/>
      <c r="G187" s="19"/>
      <c r="H187" s="19"/>
    </row>
    <row r="188" spans="5:8" s="10" customFormat="1">
      <c r="E188" s="19"/>
      <c r="F188" s="19"/>
      <c r="G188" s="19"/>
      <c r="H188" s="19"/>
    </row>
    <row r="189" spans="5:8" s="10" customFormat="1">
      <c r="E189" s="19"/>
      <c r="F189" s="19"/>
      <c r="G189" s="19"/>
      <c r="H189" s="19"/>
    </row>
    <row r="190" spans="5:8" s="10" customFormat="1">
      <c r="E190" s="19"/>
      <c r="F190" s="19"/>
      <c r="G190" s="19"/>
      <c r="H190" s="19"/>
    </row>
    <row r="191" spans="5:8" s="10" customFormat="1">
      <c r="E191" s="19"/>
      <c r="F191" s="19"/>
      <c r="G191" s="19"/>
      <c r="H191" s="19"/>
    </row>
    <row r="192" spans="5:8" s="10" customFormat="1">
      <c r="E192" s="19"/>
      <c r="F192" s="19"/>
      <c r="G192" s="19"/>
      <c r="H192" s="19"/>
    </row>
    <row r="193" spans="5:8" s="10" customFormat="1">
      <c r="E193" s="19"/>
      <c r="F193" s="19"/>
      <c r="G193" s="19"/>
      <c r="H193" s="19"/>
    </row>
    <row r="194" spans="5:8" s="10" customFormat="1">
      <c r="E194" s="19"/>
      <c r="F194" s="19"/>
      <c r="G194" s="19"/>
      <c r="H194" s="19"/>
    </row>
    <row r="195" spans="5:8" s="10" customFormat="1">
      <c r="E195" s="19"/>
      <c r="F195" s="19"/>
      <c r="G195" s="19"/>
      <c r="H195" s="19"/>
    </row>
    <row r="196" spans="5:8" s="10" customFormat="1">
      <c r="E196" s="19"/>
      <c r="F196" s="19"/>
      <c r="G196" s="19"/>
      <c r="H196" s="19"/>
    </row>
    <row r="197" spans="5:8" s="10" customFormat="1">
      <c r="E197" s="19"/>
      <c r="F197" s="19"/>
      <c r="G197" s="19"/>
      <c r="H197" s="19"/>
    </row>
    <row r="198" spans="5:8" s="10" customFormat="1">
      <c r="E198" s="19"/>
      <c r="F198" s="19"/>
      <c r="G198" s="19"/>
      <c r="H198" s="19"/>
    </row>
    <row r="199" spans="5:8" s="10" customFormat="1">
      <c r="E199" s="19"/>
      <c r="F199" s="19"/>
      <c r="G199" s="19"/>
      <c r="H199" s="19"/>
    </row>
    <row r="200" spans="5:8" s="10" customFormat="1">
      <c r="E200" s="19"/>
      <c r="F200" s="19"/>
      <c r="G200" s="19"/>
      <c r="H200" s="19"/>
    </row>
    <row r="201" spans="5:8" s="10" customFormat="1">
      <c r="E201" s="19"/>
      <c r="F201" s="19"/>
      <c r="G201" s="19"/>
      <c r="H201" s="19"/>
    </row>
    <row r="202" spans="5:8" s="10" customFormat="1">
      <c r="E202" s="19"/>
      <c r="F202" s="19"/>
      <c r="G202" s="19"/>
      <c r="H202" s="19"/>
    </row>
    <row r="203" spans="5:8" s="10" customFormat="1">
      <c r="E203" s="19"/>
      <c r="F203" s="19"/>
      <c r="G203" s="19"/>
      <c r="H203" s="19"/>
    </row>
    <row r="204" spans="5:8" s="10" customFormat="1">
      <c r="E204" s="19"/>
      <c r="F204" s="19"/>
      <c r="G204" s="19"/>
      <c r="H204" s="19"/>
    </row>
  </sheetData>
  <mergeCells count="10">
    <mergeCell ref="I1:M1"/>
    <mergeCell ref="A2:M2"/>
    <mergeCell ref="C3:C4"/>
    <mergeCell ref="D3:D4"/>
    <mergeCell ref="E3:G3"/>
    <mergeCell ref="H3:H4"/>
    <mergeCell ref="I3:L3"/>
    <mergeCell ref="M3:M4"/>
    <mergeCell ref="A3:A4"/>
    <mergeCell ref="B3:B4"/>
  </mergeCells>
  <pageMargins left="0.27" right="0.2" top="0.35" bottom="0.19" header="0.31496062992125984" footer="0.19"/>
  <pageSetup paperSize="9" scale="7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 кв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2022-07-06T10:23:11Z</cp:lastPrinted>
  <dcterms:created xsi:type="dcterms:W3CDTF">2022-06-02T06:15:26Z</dcterms:created>
  <dcterms:modified xsi:type="dcterms:W3CDTF">2022-10-17T12:42:51Z</dcterms:modified>
</cp:coreProperties>
</file>